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xr:revisionPtr revIDLastSave="0" documentId="13_ncr:1_{2EF17628-B0A0-43AB-B13D-824964636C3A}" xr6:coauthVersionLast="45" xr6:coauthVersionMax="45" xr10:uidLastSave="{00000000-0000-0000-0000-000000000000}"/>
  <bookViews>
    <workbookView xWindow="-120" yWindow="-120" windowWidth="24240" windowHeight="13140" tabRatio="719" xr2:uid="{00000000-000D-0000-FFFF-FFFF00000000}"/>
  </bookViews>
  <sheets>
    <sheet name="封面" sheetId="164" r:id="rId1"/>
    <sheet name="附表1-1" sheetId="19" r:id="rId2"/>
    <sheet name="附表1-2" sheetId="21" r:id="rId3"/>
    <sheet name="附表1-4" sheetId="22" r:id="rId4"/>
    <sheet name="附表1-5" sheetId="23" r:id="rId5"/>
    <sheet name="附表1-6" sheetId="24" r:id="rId6"/>
    <sheet name="附表1-7" sheetId="42" r:id="rId7"/>
    <sheet name="附表1-8" sheetId="25" r:id="rId8"/>
    <sheet name="附表1-11" sheetId="38" r:id="rId9"/>
    <sheet name="附表1-12" sheetId="29" r:id="rId10"/>
    <sheet name="附表1-13" sheetId="28" r:id="rId11"/>
    <sheet name="附表1-16" sheetId="32" r:id="rId12"/>
    <sheet name="附表1-17" sheetId="33" r:id="rId13"/>
    <sheet name="附表1-20" sheetId="36" r:id="rId14"/>
    <sheet name="附表1-21" sheetId="37" r:id="rId15"/>
  </sheets>
  <externalReferences>
    <externalReference r:id="rId16"/>
    <externalReference r:id="rId17"/>
  </externalReferences>
  <definedNames>
    <definedName name="_xlnm._FilterDatabase" localSheetId="0" hidden="1">封面!$A$3:$G$17</definedName>
    <definedName name="_xlnm._FilterDatabase" localSheetId="1" hidden="1">'附表1-1'!$A$4:$D$41</definedName>
    <definedName name="_xlnm._FilterDatabase" localSheetId="2" hidden="1">'附表1-2'!$A$4:$I$41</definedName>
    <definedName name="_xlnm._FilterDatabase" localSheetId="3" hidden="1">'附表1-4'!$A$4:$U$332</definedName>
    <definedName name="_xlnm._FilterDatabase" localSheetId="5" hidden="1">'附表1-6'!$A$4:$F$80</definedName>
    <definedName name="_xlnm._FilterDatabase" localSheetId="6" hidden="1">'附表1-7'!$A$4:$I$45</definedName>
    <definedName name="_Order1" hidden="1">255</definedName>
    <definedName name="_Order2" hidden="1">255</definedName>
    <definedName name="_xlnm.Database">#REF!</definedName>
    <definedName name="database2">#REF!</definedName>
    <definedName name="database3">#REF!</definedName>
    <definedName name="gxxe2003">[1]P1012001!$A$6:$E$117</definedName>
    <definedName name="hhhh">#REF!</definedName>
    <definedName name="kkkk">#REF!</definedName>
    <definedName name="_xlnm.Print_Area" localSheetId="0">封面!$A$1:$B$17</definedName>
    <definedName name="_xlnm.Print_Area" localSheetId="1">'附表1-1'!$A$1:$D$41</definedName>
    <definedName name="_xlnm.Print_Area" localSheetId="2">'附表1-2'!$A$1:$D$41</definedName>
    <definedName name="_xlnm.Print_Area" localSheetId="3">'附表1-4'!$A$1:$D$332</definedName>
    <definedName name="_xlnm.Print_Area" localSheetId="4">'附表1-5'!$A$1:$D$20</definedName>
    <definedName name="_xlnm.Print_Titles" localSheetId="1">'附表1-1'!$4:$4</definedName>
    <definedName name="_xlnm.Print_Titles" localSheetId="8">'附表1-11'!$1:$4</definedName>
    <definedName name="_xlnm.Print_Titles" localSheetId="9">'附表1-12'!$1:$4</definedName>
    <definedName name="_xlnm.Print_Titles" localSheetId="10">'附表1-13'!$1:$4</definedName>
    <definedName name="_xlnm.Print_Titles" localSheetId="11">'附表1-16'!$4:$4</definedName>
    <definedName name="_xlnm.Print_Titles" localSheetId="12">'附表1-17'!$1:$4</definedName>
    <definedName name="_xlnm.Print_Titles" localSheetId="2">'附表1-2'!$1:$4</definedName>
    <definedName name="_xlnm.Print_Titles" localSheetId="13">'附表1-20'!$4:$4</definedName>
    <definedName name="_xlnm.Print_Titles" localSheetId="14">'附表1-21'!$4:$4</definedName>
    <definedName name="_xlnm.Print_Titles" localSheetId="3">'附表1-4'!$4:$4</definedName>
    <definedName name="_xlnm.Print_Titles" localSheetId="4">'附表1-5'!$1:$4</definedName>
    <definedName name="_xlnm.Print_Titles" localSheetId="5">'附表1-6'!$4:$4</definedName>
    <definedName name="_xlnm.Print_Titles" localSheetId="6">'附表1-7'!$4:$4</definedName>
    <definedName name="_xlnm.Print_Titles" localSheetId="7">'附表1-8'!$1:$4</definedName>
    <definedName name="_xlnm.Print_Titles">#N/A</definedName>
    <definedName name="UU">#REF!</definedName>
    <definedName name="YY">#REF!</definedName>
    <definedName name="地区名称">#REF!</definedName>
    <definedName name="福州">#REF!</definedName>
    <definedName name="汇率">#REF!</definedName>
    <definedName name="全额差额比例">'[2]C01-1'!#REF!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体制上解">#REF!</definedName>
  </definedNames>
  <calcPr calcId="181029" iterate="1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23" l="1"/>
  <c r="C8" i="23"/>
  <c r="C14" i="23"/>
  <c r="D6" i="19"/>
  <c r="D7" i="19"/>
  <c r="D8" i="19"/>
  <c r="D9" i="19"/>
  <c r="D10" i="19"/>
  <c r="D11" i="19"/>
  <c r="D12" i="19"/>
  <c r="D13" i="19"/>
  <c r="D14" i="19"/>
  <c r="D15" i="19"/>
  <c r="D18" i="19"/>
  <c r="D20" i="19"/>
  <c r="D21" i="19"/>
  <c r="D22" i="19"/>
  <c r="D23" i="19"/>
  <c r="D24" i="19"/>
  <c r="D27" i="19"/>
  <c r="D32" i="19"/>
  <c r="D33" i="19"/>
  <c r="D34" i="19"/>
  <c r="D37" i="19"/>
  <c r="D38" i="19"/>
  <c r="D29" i="21"/>
  <c r="D32" i="21"/>
  <c r="D17" i="21"/>
  <c r="D5" i="22"/>
  <c r="D6" i="22"/>
  <c r="D7" i="22"/>
  <c r="D8" i="22"/>
  <c r="D10" i="22"/>
  <c r="D11" i="22"/>
  <c r="D12" i="22"/>
  <c r="D13" i="22"/>
  <c r="D15" i="22"/>
  <c r="D16" i="22"/>
  <c r="D17" i="22"/>
  <c r="D18" i="22"/>
  <c r="D19" i="22"/>
  <c r="D20" i="22"/>
  <c r="D21" i="22"/>
  <c r="D22" i="22"/>
  <c r="D23" i="22"/>
  <c r="D24" i="22"/>
  <c r="D25" i="22"/>
  <c r="D26" i="22"/>
  <c r="D27" i="22"/>
  <c r="D28" i="22"/>
  <c r="D29" i="22"/>
  <c r="D30" i="22"/>
  <c r="D31" i="22"/>
  <c r="D32" i="22"/>
  <c r="D33" i="22"/>
  <c r="D34" i="22"/>
  <c r="D35" i="22"/>
  <c r="D36" i="22"/>
  <c r="D37" i="22"/>
  <c r="D38" i="22"/>
  <c r="D39" i="22"/>
  <c r="D40" i="22"/>
  <c r="D41" i="22"/>
  <c r="D42" i="22"/>
  <c r="D43" i="22"/>
  <c r="D44" i="22"/>
  <c r="D45" i="22"/>
  <c r="D46" i="22"/>
  <c r="D47" i="22"/>
  <c r="D48" i="22"/>
  <c r="D49" i="22"/>
  <c r="D50" i="22"/>
  <c r="D51" i="22"/>
  <c r="D52" i="22"/>
  <c r="D53" i="22"/>
  <c r="D54" i="22"/>
  <c r="D55" i="22"/>
  <c r="D56" i="22"/>
  <c r="D57" i="22"/>
  <c r="D58" i="22"/>
  <c r="D59" i="22"/>
  <c r="D60" i="22"/>
  <c r="D61" i="22"/>
  <c r="D62" i="22"/>
  <c r="D63" i="22"/>
  <c r="D64" i="22"/>
  <c r="D65" i="22"/>
  <c r="D66" i="22"/>
  <c r="D67" i="22"/>
  <c r="D68" i="22"/>
  <c r="D69" i="22"/>
  <c r="D70" i="22"/>
  <c r="D71" i="22"/>
  <c r="D72" i="22"/>
  <c r="D73" i="22"/>
  <c r="D74" i="22"/>
  <c r="D75" i="22"/>
  <c r="D76" i="22"/>
  <c r="D77" i="22"/>
  <c r="D78" i="22"/>
  <c r="D79" i="22"/>
  <c r="D80" i="22"/>
  <c r="D81" i="22"/>
  <c r="D82" i="22"/>
  <c r="D83" i="22"/>
  <c r="D84" i="22"/>
  <c r="D85" i="22"/>
  <c r="D86" i="22"/>
  <c r="D87" i="22"/>
  <c r="D88" i="22"/>
  <c r="D89" i="22"/>
  <c r="D90" i="22"/>
  <c r="D91" i="22"/>
  <c r="D92" i="22"/>
  <c r="D93" i="22"/>
  <c r="D94" i="22"/>
  <c r="D95" i="22"/>
  <c r="D96" i="22"/>
  <c r="D97" i="22"/>
  <c r="D98" i="22"/>
  <c r="D100" i="22"/>
  <c r="D101" i="22"/>
  <c r="D102" i="22"/>
  <c r="D103" i="22"/>
  <c r="D104" i="22"/>
  <c r="D105" i="22"/>
  <c r="D106" i="22"/>
  <c r="D107" i="22"/>
  <c r="D108" i="22"/>
  <c r="D109" i="22"/>
  <c r="D110" i="22"/>
  <c r="D111" i="22"/>
  <c r="D112" i="22"/>
  <c r="D113" i="22"/>
  <c r="D114" i="22"/>
  <c r="D115" i="22"/>
  <c r="D116" i="22"/>
  <c r="D117" i="22"/>
  <c r="D118" i="22"/>
  <c r="D119" i="22"/>
  <c r="D120" i="22"/>
  <c r="D121" i="22"/>
  <c r="D122" i="22"/>
  <c r="D123" i="22"/>
  <c r="D124" i="22"/>
  <c r="D125" i="22"/>
  <c r="D126" i="22"/>
  <c r="D127" i="22"/>
  <c r="D128" i="22"/>
  <c r="D129" i="22"/>
  <c r="D130" i="22"/>
  <c r="D131" i="22"/>
  <c r="D132" i="22"/>
  <c r="D133" i="22"/>
  <c r="D135" i="22"/>
  <c r="D136" i="22"/>
  <c r="D137" i="22"/>
  <c r="D138" i="22"/>
  <c r="D139" i="22"/>
  <c r="D140" i="22"/>
  <c r="D141" i="22"/>
  <c r="D142" i="22"/>
  <c r="D143" i="22"/>
  <c r="D145" i="22"/>
  <c r="D146" i="22"/>
  <c r="D147" i="22"/>
  <c r="D149" i="22"/>
  <c r="D151" i="22"/>
  <c r="D152" i="22"/>
  <c r="D153" i="22"/>
  <c r="D154" i="22"/>
  <c r="D155" i="22"/>
  <c r="D156" i="22"/>
  <c r="D157" i="22"/>
  <c r="D158" i="22"/>
  <c r="D159" i="22"/>
  <c r="D160" i="22"/>
  <c r="D161" i="22"/>
  <c r="D162" i="22"/>
  <c r="D163" i="22"/>
  <c r="D164" i="22"/>
  <c r="D165" i="22"/>
  <c r="D166" i="22"/>
  <c r="D167" i="22"/>
  <c r="D168" i="22"/>
  <c r="D169" i="22"/>
  <c r="D170" i="22"/>
  <c r="D171" i="22"/>
  <c r="D172" i="22"/>
  <c r="D173" i="22"/>
  <c r="D174" i="22"/>
  <c r="D175" i="22"/>
  <c r="D178" i="22"/>
  <c r="D179" i="22"/>
  <c r="D180" i="22"/>
  <c r="D181" i="22"/>
  <c r="D182" i="22"/>
  <c r="D183" i="22"/>
  <c r="D184" i="22"/>
  <c r="D185" i="22"/>
  <c r="D186" i="22"/>
  <c r="D187" i="22"/>
  <c r="D188" i="22"/>
  <c r="D189" i="22"/>
  <c r="D190" i="22"/>
  <c r="D191" i="22"/>
  <c r="D192" i="22"/>
  <c r="D194" i="22"/>
  <c r="D195" i="22"/>
  <c r="D196" i="22"/>
  <c r="D197" i="22"/>
  <c r="D198" i="22"/>
  <c r="D199" i="22"/>
  <c r="D200" i="22"/>
  <c r="D201" i="22"/>
  <c r="D202" i="22"/>
  <c r="D203" i="22"/>
  <c r="D204" i="22"/>
  <c r="D205" i="22"/>
  <c r="D206" i="22"/>
  <c r="D207" i="22"/>
  <c r="D208" i="22"/>
  <c r="D209" i="22"/>
  <c r="D210" i="22"/>
  <c r="D211" i="22"/>
  <c r="D213" i="22"/>
  <c r="D216" i="22"/>
  <c r="D218" i="22"/>
  <c r="D221" i="22"/>
  <c r="D222" i="22"/>
  <c r="D223" i="22"/>
  <c r="D224" i="22"/>
  <c r="D225" i="22"/>
  <c r="D226" i="22"/>
  <c r="D227" i="22"/>
  <c r="D228" i="22"/>
  <c r="D229" i="22"/>
  <c r="D230" i="22"/>
  <c r="D231" i="22"/>
  <c r="D232" i="22"/>
  <c r="D233" i="22"/>
  <c r="D234" i="22"/>
  <c r="D236" i="22"/>
  <c r="D237" i="22"/>
  <c r="D238" i="22"/>
  <c r="D239" i="22"/>
  <c r="D242" i="22"/>
  <c r="D243" i="22"/>
  <c r="D246" i="22"/>
  <c r="D247" i="22"/>
  <c r="D248" i="22"/>
  <c r="D249" i="22"/>
  <c r="D250" i="22"/>
  <c r="D251" i="22"/>
  <c r="D252" i="22"/>
  <c r="D253" i="22"/>
  <c r="D254" i="22"/>
  <c r="D255" i="22"/>
  <c r="D256" i="22"/>
  <c r="D257" i="22"/>
  <c r="D258" i="22"/>
  <c r="D259" i="22"/>
  <c r="D260" i="22"/>
  <c r="D261" i="22"/>
  <c r="D262" i="22"/>
  <c r="D263" i="22"/>
  <c r="D264" i="22"/>
  <c r="D265" i="22"/>
  <c r="D266" i="22"/>
  <c r="D267" i="22"/>
  <c r="D268" i="22"/>
  <c r="D269" i="22"/>
  <c r="D270" i="22"/>
  <c r="D271" i="22"/>
  <c r="D272" i="22"/>
  <c r="D273" i="22"/>
  <c r="D274" i="22"/>
  <c r="D275" i="22"/>
  <c r="D276" i="22"/>
  <c r="D277" i="22"/>
  <c r="D278" i="22"/>
  <c r="D279" i="22"/>
  <c r="D281" i="22"/>
  <c r="D282" i="22"/>
  <c r="D284" i="22"/>
  <c r="D285" i="22"/>
  <c r="D286" i="22"/>
  <c r="D287" i="22"/>
  <c r="D288" i="22"/>
  <c r="D289" i="22"/>
  <c r="D290" i="22"/>
  <c r="D295" i="22"/>
  <c r="D296" i="22"/>
  <c r="D297" i="22"/>
  <c r="D299" i="22"/>
  <c r="D300" i="22"/>
  <c r="D301" i="22"/>
  <c r="D302" i="22"/>
  <c r="D303" i="22"/>
  <c r="D304" i="22"/>
  <c r="D305" i="22"/>
  <c r="D306" i="22"/>
  <c r="D307" i="22"/>
  <c r="D308" i="22"/>
  <c r="D309" i="22"/>
  <c r="D310" i="22"/>
  <c r="D311" i="22"/>
  <c r="D312" i="22"/>
  <c r="D313" i="22"/>
  <c r="D316" i="22"/>
  <c r="D319" i="22"/>
  <c r="D320" i="22"/>
  <c r="D323" i="22"/>
  <c r="C332" i="22"/>
  <c r="D332" i="22" s="1"/>
  <c r="F6" i="22"/>
  <c r="F7" i="22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57" i="22"/>
  <c r="F58" i="22"/>
  <c r="F59" i="22"/>
  <c r="F60" i="22"/>
  <c r="F61" i="22"/>
  <c r="F62" i="22"/>
  <c r="F63" i="22"/>
  <c r="F64" i="22"/>
  <c r="F65" i="22"/>
  <c r="F66" i="22"/>
  <c r="F67" i="22"/>
  <c r="F68" i="22"/>
  <c r="F69" i="22"/>
  <c r="F70" i="22"/>
  <c r="F71" i="22"/>
  <c r="F72" i="22"/>
  <c r="F73" i="22"/>
  <c r="F74" i="22"/>
  <c r="F75" i="22"/>
  <c r="F76" i="22"/>
  <c r="F77" i="22"/>
  <c r="F78" i="22"/>
  <c r="F79" i="22"/>
  <c r="F80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F94" i="22"/>
  <c r="F95" i="22"/>
  <c r="F96" i="22"/>
  <c r="F97" i="22"/>
  <c r="F98" i="22"/>
  <c r="F99" i="22"/>
  <c r="F100" i="22"/>
  <c r="F101" i="22"/>
  <c r="F102" i="22"/>
  <c r="F103" i="22"/>
  <c r="F104" i="22"/>
  <c r="F105" i="22"/>
  <c r="F106" i="22"/>
  <c r="F107" i="22"/>
  <c r="F108" i="22"/>
  <c r="F109" i="22"/>
  <c r="F110" i="22"/>
  <c r="F111" i="22"/>
  <c r="F112" i="22"/>
  <c r="F113" i="22"/>
  <c r="F114" i="22"/>
  <c r="F115" i="22"/>
  <c r="F116" i="22"/>
  <c r="F117" i="22"/>
  <c r="F118" i="22"/>
  <c r="F119" i="22"/>
  <c r="F120" i="22"/>
  <c r="F121" i="22"/>
  <c r="F122" i="22"/>
  <c r="F123" i="22"/>
  <c r="F124" i="22"/>
  <c r="F125" i="22"/>
  <c r="F126" i="22"/>
  <c r="F127" i="22"/>
  <c r="F128" i="22"/>
  <c r="F129" i="22"/>
  <c r="F130" i="22"/>
  <c r="F131" i="22"/>
  <c r="F132" i="22"/>
  <c r="F133" i="22"/>
  <c r="F134" i="22"/>
  <c r="F135" i="22"/>
  <c r="F136" i="22"/>
  <c r="F137" i="22"/>
  <c r="F138" i="22"/>
  <c r="F139" i="22"/>
  <c r="F140" i="22"/>
  <c r="F141" i="22"/>
  <c r="F142" i="22"/>
  <c r="F143" i="22"/>
  <c r="F144" i="22"/>
  <c r="F145" i="22"/>
  <c r="F146" i="22"/>
  <c r="F147" i="22"/>
  <c r="F148" i="22"/>
  <c r="F149" i="22"/>
  <c r="F150" i="22"/>
  <c r="F151" i="22"/>
  <c r="F152" i="22"/>
  <c r="F153" i="22"/>
  <c r="F154" i="22"/>
  <c r="F155" i="22"/>
  <c r="F156" i="22"/>
  <c r="F157" i="22"/>
  <c r="F158" i="22"/>
  <c r="F159" i="22"/>
  <c r="F160" i="22"/>
  <c r="F161" i="22"/>
  <c r="F162" i="22"/>
  <c r="F163" i="22"/>
  <c r="F164" i="22"/>
  <c r="F165" i="22"/>
  <c r="F166" i="22"/>
  <c r="F167" i="22"/>
  <c r="F168" i="22"/>
  <c r="F169" i="22"/>
  <c r="F170" i="22"/>
  <c r="F171" i="22"/>
  <c r="F172" i="22"/>
  <c r="F173" i="22"/>
  <c r="F174" i="22"/>
  <c r="F175" i="22"/>
  <c r="F176" i="22"/>
  <c r="F177" i="22"/>
  <c r="F178" i="22"/>
  <c r="F179" i="22"/>
  <c r="F180" i="22"/>
  <c r="F181" i="22"/>
  <c r="F182" i="22"/>
  <c r="F183" i="22"/>
  <c r="F184" i="22"/>
  <c r="F185" i="22"/>
  <c r="F186" i="22"/>
  <c r="F187" i="22"/>
  <c r="F188" i="22"/>
  <c r="F189" i="22"/>
  <c r="F190" i="22"/>
  <c r="F191" i="22"/>
  <c r="F192" i="22"/>
  <c r="F193" i="22"/>
  <c r="F194" i="22"/>
  <c r="F195" i="22"/>
  <c r="F196" i="22"/>
  <c r="F197" i="22"/>
  <c r="F198" i="22"/>
  <c r="F199" i="22"/>
  <c r="F200" i="22"/>
  <c r="F201" i="22"/>
  <c r="F202" i="22"/>
  <c r="F203" i="22"/>
  <c r="F204" i="22"/>
  <c r="F205" i="22"/>
  <c r="F206" i="22"/>
  <c r="F207" i="22"/>
  <c r="F208" i="22"/>
  <c r="F209" i="22"/>
  <c r="F210" i="22"/>
  <c r="F211" i="22"/>
  <c r="F212" i="22"/>
  <c r="F213" i="22"/>
  <c r="F214" i="22"/>
  <c r="F215" i="22"/>
  <c r="F216" i="22"/>
  <c r="F217" i="22"/>
  <c r="F218" i="22"/>
  <c r="F219" i="22"/>
  <c r="F220" i="22"/>
  <c r="F221" i="22"/>
  <c r="F222" i="22"/>
  <c r="F223" i="22"/>
  <c r="F224" i="22"/>
  <c r="F225" i="22"/>
  <c r="F226" i="22"/>
  <c r="F227" i="22"/>
  <c r="F228" i="22"/>
  <c r="F229" i="22"/>
  <c r="F230" i="22"/>
  <c r="F231" i="22"/>
  <c r="F232" i="22"/>
  <c r="F233" i="22"/>
  <c r="F234" i="22"/>
  <c r="F235" i="22"/>
  <c r="F236" i="22"/>
  <c r="F237" i="22"/>
  <c r="F238" i="22"/>
  <c r="F239" i="22"/>
  <c r="F240" i="22"/>
  <c r="F241" i="22"/>
  <c r="F242" i="22"/>
  <c r="F243" i="22"/>
  <c r="F244" i="22"/>
  <c r="F245" i="22"/>
  <c r="F246" i="22"/>
  <c r="F247" i="22"/>
  <c r="F248" i="22"/>
  <c r="F249" i="22"/>
  <c r="F250" i="22"/>
  <c r="F251" i="22"/>
  <c r="F252" i="22"/>
  <c r="F253" i="22"/>
  <c r="F254" i="22"/>
  <c r="F255" i="22"/>
  <c r="F256" i="22"/>
  <c r="F257" i="22"/>
  <c r="F258" i="22"/>
  <c r="F259" i="22"/>
  <c r="F260" i="22"/>
  <c r="F261" i="22"/>
  <c r="F262" i="22"/>
  <c r="F263" i="22"/>
  <c r="F264" i="22"/>
  <c r="F265" i="22"/>
  <c r="F266" i="22"/>
  <c r="F267" i="22"/>
  <c r="F268" i="22"/>
  <c r="F269" i="22"/>
  <c r="F270" i="22"/>
  <c r="F271" i="22"/>
  <c r="F272" i="22"/>
  <c r="F273" i="22"/>
  <c r="F274" i="22"/>
  <c r="F275" i="22"/>
  <c r="F276" i="22"/>
  <c r="F277" i="22"/>
  <c r="F278" i="22"/>
  <c r="F279" i="22"/>
  <c r="F280" i="22"/>
  <c r="F281" i="22"/>
  <c r="F282" i="22"/>
  <c r="F283" i="22"/>
  <c r="F284" i="22"/>
  <c r="F285" i="22"/>
  <c r="F286" i="22"/>
  <c r="F287" i="22"/>
  <c r="F288" i="22"/>
  <c r="F289" i="22"/>
  <c r="F290" i="22"/>
  <c r="F291" i="22"/>
  <c r="F292" i="22"/>
  <c r="F293" i="22"/>
  <c r="F294" i="22"/>
  <c r="F295" i="22"/>
  <c r="F296" i="22"/>
  <c r="F297" i="22"/>
  <c r="F298" i="22"/>
  <c r="F299" i="22"/>
  <c r="F300" i="22"/>
  <c r="F301" i="22"/>
  <c r="F302" i="22"/>
  <c r="F303" i="22"/>
  <c r="F304" i="22"/>
  <c r="F305" i="22"/>
  <c r="F306" i="22"/>
  <c r="F307" i="22"/>
  <c r="F308" i="22"/>
  <c r="F309" i="22"/>
  <c r="F310" i="22"/>
  <c r="F311" i="22"/>
  <c r="F312" i="22"/>
  <c r="F313" i="22"/>
  <c r="F314" i="22"/>
  <c r="F315" i="22"/>
  <c r="F5" i="22"/>
  <c r="P41" i="22"/>
  <c r="Q41" i="22" s="1"/>
  <c r="N41" i="22"/>
  <c r="I41" i="22"/>
  <c r="P40" i="22"/>
  <c r="Q40" i="22" s="1"/>
  <c r="N40" i="22"/>
  <c r="I40" i="22"/>
  <c r="C25" i="21" l="1"/>
  <c r="P315" i="22" l="1"/>
  <c r="D7" i="24"/>
  <c r="D8" i="24"/>
  <c r="D9" i="24"/>
  <c r="D12" i="24"/>
  <c r="D13" i="24"/>
  <c r="D14" i="24"/>
  <c r="D15" i="24"/>
  <c r="D16" i="24"/>
  <c r="D17" i="24"/>
  <c r="D18" i="24"/>
  <c r="D19" i="24"/>
  <c r="D20" i="24"/>
  <c r="D29" i="24"/>
  <c r="D38" i="24"/>
  <c r="D39" i="24"/>
  <c r="D41" i="24"/>
  <c r="D42" i="24"/>
  <c r="D44" i="24"/>
  <c r="D47" i="24"/>
  <c r="D52" i="24"/>
  <c r="D53" i="24"/>
  <c r="D55" i="24"/>
  <c r="D60" i="24"/>
  <c r="D61" i="24"/>
  <c r="D62" i="24"/>
  <c r="D66" i="24"/>
  <c r="D73" i="24"/>
  <c r="D74" i="24"/>
  <c r="D76" i="24"/>
  <c r="D80" i="24"/>
  <c r="B56" i="24"/>
  <c r="D56" i="24" s="1"/>
  <c r="B40" i="24"/>
  <c r="B21" i="24" l="1"/>
  <c r="B10" i="24"/>
  <c r="D10" i="24" s="1"/>
  <c r="Q315" i="22" l="1"/>
  <c r="P6" i="22"/>
  <c r="Q6" i="22" s="1"/>
  <c r="P7" i="22"/>
  <c r="Q7" i="22" s="1"/>
  <c r="P8" i="22"/>
  <c r="Q8" i="22" s="1"/>
  <c r="P9" i="22"/>
  <c r="P10" i="22"/>
  <c r="Q10" i="22" s="1"/>
  <c r="P11" i="22"/>
  <c r="Q11" i="22" s="1"/>
  <c r="P12" i="22"/>
  <c r="Q12" i="22" s="1"/>
  <c r="P13" i="22"/>
  <c r="Q13" i="22" s="1"/>
  <c r="P14" i="22"/>
  <c r="P15" i="22"/>
  <c r="Q15" i="22" s="1"/>
  <c r="P16" i="22"/>
  <c r="Q16" i="22" s="1"/>
  <c r="P17" i="22"/>
  <c r="Q17" i="22" s="1"/>
  <c r="P18" i="22"/>
  <c r="Q18" i="22" s="1"/>
  <c r="P19" i="22"/>
  <c r="Q19" i="22" s="1"/>
  <c r="P20" i="22"/>
  <c r="Q20" i="22" s="1"/>
  <c r="P22" i="22"/>
  <c r="Q22" i="22" s="1"/>
  <c r="P23" i="22"/>
  <c r="Q23" i="22" s="1"/>
  <c r="P24" i="22"/>
  <c r="Q24" i="22" s="1"/>
  <c r="P25" i="22"/>
  <c r="Q25" i="22" s="1"/>
  <c r="P26" i="22"/>
  <c r="Q26" i="22" s="1"/>
  <c r="P27" i="22"/>
  <c r="Q27" i="22" s="1"/>
  <c r="P28" i="22"/>
  <c r="Q28" i="22" s="1"/>
  <c r="P29" i="22"/>
  <c r="Q29" i="22" s="1"/>
  <c r="P30" i="22"/>
  <c r="Q30" i="22" s="1"/>
  <c r="P31" i="22"/>
  <c r="Q31" i="22" s="1"/>
  <c r="P32" i="22"/>
  <c r="Q32" i="22" s="1"/>
  <c r="P33" i="22"/>
  <c r="Q33" i="22" s="1"/>
  <c r="P34" i="22"/>
  <c r="Q34" i="22" s="1"/>
  <c r="P35" i="22"/>
  <c r="Q35" i="22" s="1"/>
  <c r="P36" i="22"/>
  <c r="Q36" i="22" s="1"/>
  <c r="P37" i="22"/>
  <c r="Q37" i="22" s="1"/>
  <c r="P38" i="22"/>
  <c r="Q38" i="22" s="1"/>
  <c r="P39" i="22"/>
  <c r="Q39" i="22" s="1"/>
  <c r="P42" i="22"/>
  <c r="Q42" i="22" s="1"/>
  <c r="P43" i="22"/>
  <c r="Q43" i="22" s="1"/>
  <c r="P44" i="22"/>
  <c r="Q44" i="22" s="1"/>
  <c r="P45" i="22"/>
  <c r="Q45" i="22" s="1"/>
  <c r="P46" i="22"/>
  <c r="Q46" i="22" s="1"/>
  <c r="P47" i="22"/>
  <c r="Q47" i="22" s="1"/>
  <c r="P48" i="22"/>
  <c r="Q48" i="22" s="1"/>
  <c r="P49" i="22"/>
  <c r="Q49" i="22" s="1"/>
  <c r="P50" i="22"/>
  <c r="Q50" i="22" s="1"/>
  <c r="P51" i="22"/>
  <c r="Q51" i="22" s="1"/>
  <c r="P52" i="22"/>
  <c r="Q52" i="22" s="1"/>
  <c r="P53" i="22"/>
  <c r="Q53" i="22" s="1"/>
  <c r="P54" i="22"/>
  <c r="Q54" i="22" s="1"/>
  <c r="P55" i="22"/>
  <c r="Q55" i="22" s="1"/>
  <c r="P56" i="22"/>
  <c r="Q56" i="22" s="1"/>
  <c r="P57" i="22"/>
  <c r="Q57" i="22" s="1"/>
  <c r="P58" i="22"/>
  <c r="Q58" i="22" s="1"/>
  <c r="P59" i="22"/>
  <c r="Q59" i="22" s="1"/>
  <c r="P60" i="22"/>
  <c r="Q60" i="22" s="1"/>
  <c r="P61" i="22"/>
  <c r="Q61" i="22" s="1"/>
  <c r="P62" i="22"/>
  <c r="Q62" i="22" s="1"/>
  <c r="P63" i="22"/>
  <c r="Q63" i="22" s="1"/>
  <c r="P64" i="22"/>
  <c r="Q64" i="22" s="1"/>
  <c r="P65" i="22"/>
  <c r="Q65" i="22" s="1"/>
  <c r="P66" i="22"/>
  <c r="Q66" i="22" s="1"/>
  <c r="P67" i="22"/>
  <c r="Q67" i="22" s="1"/>
  <c r="P68" i="22"/>
  <c r="Q68" i="22" s="1"/>
  <c r="P69" i="22"/>
  <c r="Q69" i="22" s="1"/>
  <c r="P70" i="22"/>
  <c r="Q70" i="22" s="1"/>
  <c r="P71" i="22"/>
  <c r="Q71" i="22" s="1"/>
  <c r="P72" i="22"/>
  <c r="Q72" i="22" s="1"/>
  <c r="P73" i="22"/>
  <c r="Q73" i="22" s="1"/>
  <c r="P74" i="22"/>
  <c r="Q74" i="22" s="1"/>
  <c r="P75" i="22"/>
  <c r="Q75" i="22" s="1"/>
  <c r="P76" i="22"/>
  <c r="Q76" i="22" s="1"/>
  <c r="P77" i="22"/>
  <c r="Q77" i="22" s="1"/>
  <c r="P78" i="22"/>
  <c r="Q78" i="22" s="1"/>
  <c r="P79" i="22"/>
  <c r="Q79" i="22" s="1"/>
  <c r="P80" i="22"/>
  <c r="Q80" i="22" s="1"/>
  <c r="P81" i="22"/>
  <c r="Q81" i="22" s="1"/>
  <c r="P82" i="22"/>
  <c r="Q82" i="22" s="1"/>
  <c r="P83" i="22"/>
  <c r="Q83" i="22" s="1"/>
  <c r="P84" i="22"/>
  <c r="Q84" i="22" s="1"/>
  <c r="P85" i="22"/>
  <c r="Q85" i="22" s="1"/>
  <c r="P86" i="22"/>
  <c r="Q86" i="22" s="1"/>
  <c r="P87" i="22"/>
  <c r="Q87" i="22" s="1"/>
  <c r="P88" i="22"/>
  <c r="Q88" i="22" s="1"/>
  <c r="P89" i="22"/>
  <c r="Q89" i="22" s="1"/>
  <c r="P90" i="22"/>
  <c r="Q90" i="22" s="1"/>
  <c r="P91" i="22"/>
  <c r="Q91" i="22" s="1"/>
  <c r="P92" i="22"/>
  <c r="Q92" i="22" s="1"/>
  <c r="P93" i="22"/>
  <c r="Q93" i="22" s="1"/>
  <c r="P94" i="22"/>
  <c r="Q94" i="22" s="1"/>
  <c r="P95" i="22"/>
  <c r="Q95" i="22" s="1"/>
  <c r="P96" i="22"/>
  <c r="Q96" i="22" s="1"/>
  <c r="P97" i="22"/>
  <c r="Q97" i="22" s="1"/>
  <c r="P98" i="22"/>
  <c r="P99" i="22"/>
  <c r="Q99" i="22" s="1"/>
  <c r="P100" i="22"/>
  <c r="Q100" i="22" s="1"/>
  <c r="P101" i="22"/>
  <c r="Q101" i="22" s="1"/>
  <c r="P102" i="22"/>
  <c r="Q102" i="22" s="1"/>
  <c r="P103" i="22"/>
  <c r="Q103" i="22" s="1"/>
  <c r="P104" i="22"/>
  <c r="Q104" i="22" s="1"/>
  <c r="P105" i="22"/>
  <c r="Q105" i="22" s="1"/>
  <c r="P106" i="22"/>
  <c r="Q106" i="22" s="1"/>
  <c r="P107" i="22"/>
  <c r="Q107" i="22" s="1"/>
  <c r="P108" i="22"/>
  <c r="Q108" i="22" s="1"/>
  <c r="P109" i="22"/>
  <c r="Q109" i="22" s="1"/>
  <c r="P110" i="22"/>
  <c r="Q110" i="22" s="1"/>
  <c r="P111" i="22"/>
  <c r="Q111" i="22" s="1"/>
  <c r="P112" i="22"/>
  <c r="Q112" i="22" s="1"/>
  <c r="P113" i="22"/>
  <c r="Q113" i="22" s="1"/>
  <c r="P114" i="22"/>
  <c r="Q114" i="22" s="1"/>
  <c r="P115" i="22"/>
  <c r="Q115" i="22" s="1"/>
  <c r="P116" i="22"/>
  <c r="Q116" i="22" s="1"/>
  <c r="P117" i="22"/>
  <c r="Q117" i="22" s="1"/>
  <c r="P118" i="22"/>
  <c r="Q118" i="22" s="1"/>
  <c r="P119" i="22"/>
  <c r="Q119" i="22" s="1"/>
  <c r="P120" i="22"/>
  <c r="Q120" i="22" s="1"/>
  <c r="P121" i="22"/>
  <c r="Q121" i="22" s="1"/>
  <c r="P122" i="22"/>
  <c r="Q122" i="22" s="1"/>
  <c r="P123" i="22"/>
  <c r="Q123" i="22" s="1"/>
  <c r="P124" i="22"/>
  <c r="Q124" i="22" s="1"/>
  <c r="P125" i="22"/>
  <c r="Q125" i="22" s="1"/>
  <c r="P126" i="22"/>
  <c r="Q126" i="22" s="1"/>
  <c r="P127" i="22"/>
  <c r="Q127" i="22" s="1"/>
  <c r="P128" i="22"/>
  <c r="Q128" i="22" s="1"/>
  <c r="P129" i="22"/>
  <c r="Q129" i="22" s="1"/>
  <c r="P130" i="22"/>
  <c r="Q130" i="22" s="1"/>
  <c r="P131" i="22"/>
  <c r="Q131" i="22" s="1"/>
  <c r="P132" i="22"/>
  <c r="Q132" i="22" s="1"/>
  <c r="P133" i="22"/>
  <c r="P134" i="22"/>
  <c r="Q134" i="22" s="1"/>
  <c r="P135" i="22"/>
  <c r="Q135" i="22" s="1"/>
  <c r="P136" i="22"/>
  <c r="Q136" i="22" s="1"/>
  <c r="P137" i="22"/>
  <c r="Q137" i="22" s="1"/>
  <c r="P138" i="22"/>
  <c r="Q138" i="22" s="1"/>
  <c r="P139" i="22"/>
  <c r="Q139" i="22" s="1"/>
  <c r="P140" i="22"/>
  <c r="Q140" i="22" s="1"/>
  <c r="P141" i="22"/>
  <c r="Q141" i="22" s="1"/>
  <c r="P142" i="22"/>
  <c r="Q142" i="22" s="1"/>
  <c r="P143" i="22"/>
  <c r="P144" i="22"/>
  <c r="Q144" i="22" s="1"/>
  <c r="P145" i="22"/>
  <c r="Q145" i="22" s="1"/>
  <c r="P146" i="22"/>
  <c r="Q146" i="22" s="1"/>
  <c r="P147" i="22"/>
  <c r="P148" i="22"/>
  <c r="Q148" i="22" s="1"/>
  <c r="P149" i="22"/>
  <c r="P150" i="22"/>
  <c r="Q150" i="22" s="1"/>
  <c r="P151" i="22"/>
  <c r="Q151" i="22" s="1"/>
  <c r="P152" i="22"/>
  <c r="Q152" i="22" s="1"/>
  <c r="P153" i="22"/>
  <c r="Q153" i="22" s="1"/>
  <c r="P154" i="22"/>
  <c r="Q154" i="22" s="1"/>
  <c r="P155" i="22"/>
  <c r="Q155" i="22" s="1"/>
  <c r="P156" i="22"/>
  <c r="Q156" i="22" s="1"/>
  <c r="P157" i="22"/>
  <c r="Q157" i="22" s="1"/>
  <c r="P158" i="22"/>
  <c r="Q158" i="22" s="1"/>
  <c r="P159" i="22"/>
  <c r="Q159" i="22" s="1"/>
  <c r="P160" i="22"/>
  <c r="Q160" i="22" s="1"/>
  <c r="P161" i="22"/>
  <c r="Q161" i="22" s="1"/>
  <c r="P162" i="22"/>
  <c r="Q162" i="22" s="1"/>
  <c r="P163" i="22"/>
  <c r="Q163" i="22" s="1"/>
  <c r="P164" i="22"/>
  <c r="Q164" i="22" s="1"/>
  <c r="P165" i="22"/>
  <c r="Q165" i="22" s="1"/>
  <c r="P166" i="22"/>
  <c r="Q166" i="22" s="1"/>
  <c r="P167" i="22"/>
  <c r="Q167" i="22" s="1"/>
  <c r="P168" i="22"/>
  <c r="Q168" i="22" s="1"/>
  <c r="P169" i="22"/>
  <c r="Q169" i="22" s="1"/>
  <c r="P170" i="22"/>
  <c r="Q170" i="22" s="1"/>
  <c r="P171" i="22"/>
  <c r="Q171" i="22" s="1"/>
  <c r="P172" i="22"/>
  <c r="Q172" i="22" s="1"/>
  <c r="P173" i="22"/>
  <c r="Q173" i="22" s="1"/>
  <c r="P174" i="22"/>
  <c r="Q174" i="22" s="1"/>
  <c r="P175" i="22"/>
  <c r="Q175" i="22" s="1"/>
  <c r="P176" i="22"/>
  <c r="Q176" i="22" s="1"/>
  <c r="P177" i="22"/>
  <c r="Q177" i="22" s="1"/>
  <c r="P178" i="22"/>
  <c r="Q178" i="22" s="1"/>
  <c r="P179" i="22"/>
  <c r="Q179" i="22" s="1"/>
  <c r="P180" i="22"/>
  <c r="Q180" i="22" s="1"/>
  <c r="P181" i="22"/>
  <c r="Q181" i="22" s="1"/>
  <c r="P182" i="22"/>
  <c r="Q182" i="22" s="1"/>
  <c r="P183" i="22"/>
  <c r="Q183" i="22" s="1"/>
  <c r="P184" i="22"/>
  <c r="Q184" i="22" s="1"/>
  <c r="P185" i="22"/>
  <c r="Q185" i="22" s="1"/>
  <c r="P186" i="22"/>
  <c r="Q186" i="22" s="1"/>
  <c r="P187" i="22"/>
  <c r="Q187" i="22" s="1"/>
  <c r="P188" i="22"/>
  <c r="Q188" i="22" s="1"/>
  <c r="P189" i="22"/>
  <c r="Q189" i="22" s="1"/>
  <c r="P190" i="22"/>
  <c r="Q190" i="22" s="1"/>
  <c r="P191" i="22"/>
  <c r="Q191" i="22" s="1"/>
  <c r="P192" i="22"/>
  <c r="Q192" i="22" s="1"/>
  <c r="P193" i="22"/>
  <c r="Q193" i="22" s="1"/>
  <c r="P194" i="22"/>
  <c r="Q194" i="22" s="1"/>
  <c r="P195" i="22"/>
  <c r="Q195" i="22" s="1"/>
  <c r="P196" i="22"/>
  <c r="Q196" i="22" s="1"/>
  <c r="P197" i="22"/>
  <c r="Q197" i="22" s="1"/>
  <c r="P198" i="22"/>
  <c r="Q198" i="22" s="1"/>
  <c r="P199" i="22"/>
  <c r="Q199" i="22" s="1"/>
  <c r="P200" i="22"/>
  <c r="Q200" i="22" s="1"/>
  <c r="P201" i="22"/>
  <c r="Q201" i="22" s="1"/>
  <c r="P202" i="22"/>
  <c r="Q202" i="22" s="1"/>
  <c r="P203" i="22"/>
  <c r="Q203" i="22" s="1"/>
  <c r="P204" i="22"/>
  <c r="Q204" i="22" s="1"/>
  <c r="P205" i="22"/>
  <c r="Q205" i="22" s="1"/>
  <c r="P206" i="22"/>
  <c r="Q206" i="22" s="1"/>
  <c r="P207" i="22"/>
  <c r="Q207" i="22" s="1"/>
  <c r="P208" i="22"/>
  <c r="Q208" i="22" s="1"/>
  <c r="P209" i="22"/>
  <c r="Q209" i="22" s="1"/>
  <c r="P210" i="22"/>
  <c r="Q210" i="22" s="1"/>
  <c r="P211" i="22"/>
  <c r="Q211" i="22" s="1"/>
  <c r="P212" i="22"/>
  <c r="Q212" i="22" s="1"/>
  <c r="P213" i="22"/>
  <c r="P214" i="22"/>
  <c r="P215" i="22"/>
  <c r="Q215" i="22" s="1"/>
  <c r="P216" i="22"/>
  <c r="P217" i="22"/>
  <c r="Q217" i="22" s="1"/>
  <c r="P218" i="22"/>
  <c r="Q218" i="22" s="1"/>
  <c r="P219" i="22"/>
  <c r="Q219" i="22" s="1"/>
  <c r="P220" i="22"/>
  <c r="Q220" i="22" s="1"/>
  <c r="P221" i="22"/>
  <c r="Q221" i="22" s="1"/>
  <c r="P222" i="22"/>
  <c r="Q222" i="22" s="1"/>
  <c r="P223" i="22"/>
  <c r="Q223" i="22" s="1"/>
  <c r="P224" i="22"/>
  <c r="Q224" i="22" s="1"/>
  <c r="P225" i="22"/>
  <c r="Q225" i="22" s="1"/>
  <c r="P226" i="22"/>
  <c r="Q226" i="22" s="1"/>
  <c r="P227" i="22"/>
  <c r="Q227" i="22" s="1"/>
  <c r="P228" i="22"/>
  <c r="Q228" i="22" s="1"/>
  <c r="P229" i="22"/>
  <c r="Q229" i="22" s="1"/>
  <c r="P230" i="22"/>
  <c r="Q230" i="22" s="1"/>
  <c r="P231" i="22"/>
  <c r="Q231" i="22" s="1"/>
  <c r="P232" i="22"/>
  <c r="Q232" i="22" s="1"/>
  <c r="P233" i="22"/>
  <c r="Q233" i="22" s="1"/>
  <c r="P234" i="22"/>
  <c r="P235" i="22"/>
  <c r="Q235" i="22" s="1"/>
  <c r="P236" i="22"/>
  <c r="Q236" i="22" s="1"/>
  <c r="P237" i="22"/>
  <c r="Q237" i="22" s="1"/>
  <c r="P238" i="22"/>
  <c r="Q238" i="22" s="1"/>
  <c r="P239" i="22"/>
  <c r="P240" i="22"/>
  <c r="P241" i="22"/>
  <c r="Q241" i="22" s="1"/>
  <c r="P242" i="22"/>
  <c r="Q242" i="22" s="1"/>
  <c r="P243" i="22"/>
  <c r="Q243" i="22" s="1"/>
  <c r="P244" i="22"/>
  <c r="Q244" i="22" s="1"/>
  <c r="P245" i="22"/>
  <c r="Q245" i="22" s="1"/>
  <c r="P246" i="22"/>
  <c r="Q246" i="22" s="1"/>
  <c r="P247" i="22"/>
  <c r="Q247" i="22" s="1"/>
  <c r="P248" i="22"/>
  <c r="Q248" i="22" s="1"/>
  <c r="P249" i="22"/>
  <c r="Q249" i="22" s="1"/>
  <c r="P250" i="22"/>
  <c r="Q250" i="22" s="1"/>
  <c r="P251" i="22"/>
  <c r="Q251" i="22" s="1"/>
  <c r="P252" i="22"/>
  <c r="Q252" i="22" s="1"/>
  <c r="P253" i="22"/>
  <c r="Q253" i="22" s="1"/>
  <c r="P254" i="22"/>
  <c r="Q254" i="22" s="1"/>
  <c r="P255" i="22"/>
  <c r="Q255" i="22" s="1"/>
  <c r="P256" i="22"/>
  <c r="Q256" i="22" s="1"/>
  <c r="P257" i="22"/>
  <c r="Q257" i="22" s="1"/>
  <c r="P258" i="22"/>
  <c r="Q258" i="22" s="1"/>
  <c r="P259" i="22"/>
  <c r="Q259" i="22" s="1"/>
  <c r="P260" i="22"/>
  <c r="Q260" i="22" s="1"/>
  <c r="P261" i="22"/>
  <c r="Q261" i="22" s="1"/>
  <c r="P262" i="22"/>
  <c r="Q262" i="22" s="1"/>
  <c r="P263" i="22"/>
  <c r="Q263" i="22" s="1"/>
  <c r="P264" i="22"/>
  <c r="Q264" i="22" s="1"/>
  <c r="P265" i="22"/>
  <c r="Q265" i="22" s="1"/>
  <c r="P266" i="22"/>
  <c r="Q266" i="22" s="1"/>
  <c r="P267" i="22"/>
  <c r="Q267" i="22" s="1"/>
  <c r="P268" i="22"/>
  <c r="Q268" i="22" s="1"/>
  <c r="P269" i="22"/>
  <c r="Q269" i="22" s="1"/>
  <c r="P270" i="22"/>
  <c r="Q270" i="22" s="1"/>
  <c r="P271" i="22"/>
  <c r="Q271" i="22" s="1"/>
  <c r="P272" i="22"/>
  <c r="Q272" i="22" s="1"/>
  <c r="P273" i="22"/>
  <c r="Q273" i="22" s="1"/>
  <c r="P274" i="22"/>
  <c r="Q274" i="22" s="1"/>
  <c r="P275" i="22"/>
  <c r="Q275" i="22" s="1"/>
  <c r="P276" i="22"/>
  <c r="Q276" i="22" s="1"/>
  <c r="P277" i="22"/>
  <c r="Q277" i="22" s="1"/>
  <c r="P278" i="22"/>
  <c r="Q278" i="22" s="1"/>
  <c r="P279" i="22"/>
  <c r="Q279" i="22" s="1"/>
  <c r="P280" i="22"/>
  <c r="Q280" i="22" s="1"/>
  <c r="P281" i="22"/>
  <c r="Q281" i="22" s="1"/>
  <c r="P282" i="22"/>
  <c r="P283" i="22"/>
  <c r="Q283" i="22" s="1"/>
  <c r="P284" i="22"/>
  <c r="Q284" i="22" s="1"/>
  <c r="P285" i="22"/>
  <c r="Q285" i="22" s="1"/>
  <c r="P286" i="22"/>
  <c r="Q286" i="22" s="1"/>
  <c r="P287" i="22"/>
  <c r="Q287" i="22" s="1"/>
  <c r="P288" i="22"/>
  <c r="Q288" i="22" s="1"/>
  <c r="P289" i="22"/>
  <c r="Q289" i="22" s="1"/>
  <c r="P291" i="22"/>
  <c r="P292" i="22"/>
  <c r="P293" i="22"/>
  <c r="P294" i="22"/>
  <c r="Q294" i="22" s="1"/>
  <c r="P295" i="22"/>
  <c r="Q295" i="22" s="1"/>
  <c r="P296" i="22"/>
  <c r="Q296" i="22" s="1"/>
  <c r="P297" i="22"/>
  <c r="P298" i="22"/>
  <c r="Q298" i="22" s="1"/>
  <c r="P299" i="22"/>
  <c r="Q299" i="22" s="1"/>
  <c r="P300" i="22"/>
  <c r="Q300" i="22" s="1"/>
  <c r="P301" i="22"/>
  <c r="Q301" i="22" s="1"/>
  <c r="P302" i="22"/>
  <c r="Q302" i="22" s="1"/>
  <c r="P303" i="22"/>
  <c r="Q303" i="22" s="1"/>
  <c r="P304" i="22"/>
  <c r="Q304" i="22" s="1"/>
  <c r="P305" i="22"/>
  <c r="Q305" i="22" s="1"/>
  <c r="P306" i="22"/>
  <c r="Q306" i="22" s="1"/>
  <c r="P307" i="22"/>
  <c r="Q307" i="22" s="1"/>
  <c r="P308" i="22"/>
  <c r="Q308" i="22" s="1"/>
  <c r="P309" i="22"/>
  <c r="Q309" i="22" s="1"/>
  <c r="P310" i="22"/>
  <c r="Q310" i="22" s="1"/>
  <c r="P311" i="22"/>
  <c r="Q311" i="22" s="1"/>
  <c r="P312" i="22"/>
  <c r="Q312" i="22" s="1"/>
  <c r="P313" i="22"/>
  <c r="Q313" i="22" s="1"/>
  <c r="P314" i="22"/>
  <c r="Q314" i="22" s="1"/>
  <c r="P5" i="22"/>
  <c r="Q5" i="22" s="1"/>
  <c r="C5" i="24" l="1"/>
  <c r="D5" i="24" s="1"/>
  <c r="C37" i="24"/>
  <c r="C40" i="24"/>
  <c r="D40" i="24" s="1"/>
  <c r="C11" i="24"/>
  <c r="C21" i="24"/>
  <c r="D21" i="24" s="1"/>
  <c r="B65" i="24" l="1"/>
  <c r="D65" i="24" s="1"/>
  <c r="B57" i="24"/>
  <c r="B51" i="24"/>
  <c r="D51" i="24" s="1"/>
  <c r="B48" i="24"/>
  <c r="B37" i="24"/>
  <c r="D37" i="24" s="1"/>
  <c r="B22" i="24"/>
  <c r="D22" i="24" s="1"/>
  <c r="B11" i="24"/>
  <c r="D11" i="24" s="1"/>
  <c r="B6" i="24"/>
  <c r="D6" i="24" s="1"/>
  <c r="F5" i="23"/>
  <c r="E5" i="23"/>
  <c r="G6" i="23"/>
  <c r="G7" i="23"/>
  <c r="G8" i="23"/>
  <c r="G9" i="23"/>
  <c r="G10" i="23"/>
  <c r="G11" i="23"/>
  <c r="G12" i="23"/>
  <c r="G13" i="23"/>
  <c r="G14" i="23"/>
  <c r="G15" i="23"/>
  <c r="G16" i="23"/>
  <c r="G17" i="23"/>
  <c r="G18" i="23"/>
  <c r="G19" i="23"/>
  <c r="G20" i="23"/>
  <c r="G5" i="23" l="1"/>
  <c r="D6" i="23"/>
  <c r="D7" i="23"/>
  <c r="D8" i="23"/>
  <c r="D10" i="23"/>
  <c r="D11" i="23"/>
  <c r="D12" i="23"/>
  <c r="D14" i="23"/>
  <c r="D16" i="23"/>
  <c r="D17" i="23"/>
  <c r="D19" i="23"/>
  <c r="D20" i="23"/>
  <c r="D5" i="23"/>
  <c r="D11" i="36" l="1"/>
  <c r="D12" i="36"/>
  <c r="D13" i="36"/>
  <c r="D14" i="36"/>
  <c r="D17" i="36"/>
  <c r="D18" i="36"/>
  <c r="D20" i="36"/>
  <c r="D21" i="36"/>
  <c r="D23" i="33"/>
  <c r="D24" i="33"/>
  <c r="D25" i="33"/>
  <c r="D32" i="33"/>
  <c r="D34" i="33"/>
  <c r="D35" i="33"/>
  <c r="D36" i="33"/>
  <c r="D15" i="33"/>
  <c r="D7" i="32"/>
  <c r="D9" i="32" l="1"/>
  <c r="D10" i="32"/>
  <c r="D11" i="32"/>
  <c r="D12" i="32"/>
  <c r="D13" i="32"/>
  <c r="D14" i="32"/>
  <c r="D15" i="32"/>
  <c r="D16" i="32"/>
  <c r="D17" i="32"/>
  <c r="D18" i="32"/>
  <c r="D19" i="32"/>
  <c r="D20" i="32"/>
  <c r="D21" i="32"/>
  <c r="D22" i="32"/>
  <c r="D23" i="32"/>
  <c r="D24" i="32"/>
  <c r="D25" i="32"/>
  <c r="D44" i="32"/>
  <c r="D49" i="32"/>
  <c r="D50" i="32"/>
  <c r="D5" i="32"/>
  <c r="D6" i="29"/>
  <c r="D7" i="29"/>
  <c r="D8" i="29"/>
  <c r="D9" i="29"/>
  <c r="D10" i="29"/>
  <c r="D11" i="29"/>
  <c r="D12" i="29"/>
  <c r="D13" i="29"/>
  <c r="D14" i="29"/>
  <c r="D19" i="29"/>
  <c r="D22" i="29"/>
  <c r="D5" i="29"/>
  <c r="D19" i="38"/>
  <c r="D22" i="38"/>
  <c r="D24" i="38"/>
  <c r="D27" i="38"/>
  <c r="D18" i="38"/>
  <c r="D6" i="21"/>
  <c r="D7" i="21"/>
  <c r="D8" i="21"/>
  <c r="D9" i="21"/>
  <c r="D10" i="21"/>
  <c r="D11" i="21"/>
  <c r="D12" i="21"/>
  <c r="D13" i="21"/>
  <c r="D14" i="21"/>
  <c r="D15" i="21"/>
  <c r="D16" i="21"/>
  <c r="D18" i="21"/>
  <c r="D19" i="21"/>
  <c r="D21" i="21"/>
  <c r="D22" i="21"/>
  <c r="D23" i="21"/>
  <c r="D5" i="21"/>
  <c r="N5" i="22" l="1"/>
  <c r="N6" i="22"/>
  <c r="N7" i="22"/>
  <c r="N8" i="22"/>
  <c r="N9" i="22"/>
  <c r="N10" i="22"/>
  <c r="N11" i="22"/>
  <c r="N12" i="22"/>
  <c r="N13" i="22"/>
  <c r="N14" i="22"/>
  <c r="N15" i="22"/>
  <c r="N16" i="22"/>
  <c r="N17" i="22"/>
  <c r="N18" i="22"/>
  <c r="N19" i="22"/>
  <c r="N20" i="22"/>
  <c r="N22" i="22"/>
  <c r="N23" i="22"/>
  <c r="N24" i="22"/>
  <c r="N25" i="22"/>
  <c r="N26" i="22"/>
  <c r="N27" i="22"/>
  <c r="N28" i="22"/>
  <c r="N29" i="22"/>
  <c r="N30" i="22"/>
  <c r="N31" i="22"/>
  <c r="N32" i="22"/>
  <c r="N33" i="22"/>
  <c r="N34" i="22"/>
  <c r="N35" i="22"/>
  <c r="N36" i="22"/>
  <c r="N37" i="22"/>
  <c r="N38" i="22"/>
  <c r="N39" i="22"/>
  <c r="N42" i="22"/>
  <c r="N43" i="22"/>
  <c r="N44" i="22"/>
  <c r="N45" i="22"/>
  <c r="N46" i="22"/>
  <c r="N47" i="22"/>
  <c r="N48" i="22"/>
  <c r="N49" i="22"/>
  <c r="N50" i="22"/>
  <c r="N51" i="22"/>
  <c r="N52" i="22"/>
  <c r="N53" i="22"/>
  <c r="N54" i="22"/>
  <c r="N55" i="22"/>
  <c r="N56" i="22"/>
  <c r="N57" i="22"/>
  <c r="N58" i="22"/>
  <c r="N59" i="22"/>
  <c r="N60" i="22"/>
  <c r="N61" i="22"/>
  <c r="N62" i="22"/>
  <c r="N63" i="22"/>
  <c r="N64" i="22"/>
  <c r="N65" i="22"/>
  <c r="N66" i="22"/>
  <c r="N67" i="22"/>
  <c r="N68" i="22"/>
  <c r="N69" i="22"/>
  <c r="N70" i="22"/>
  <c r="N71" i="22"/>
  <c r="N72" i="22"/>
  <c r="N73" i="22"/>
  <c r="N74" i="22"/>
  <c r="N75" i="22"/>
  <c r="N76" i="22"/>
  <c r="N77" i="22"/>
  <c r="N78" i="22"/>
  <c r="N79" i="22"/>
  <c r="N80" i="22"/>
  <c r="N81" i="22"/>
  <c r="N82" i="22"/>
  <c r="N83" i="22"/>
  <c r="N84" i="22"/>
  <c r="N85" i="22"/>
  <c r="N86" i="22"/>
  <c r="N87" i="22"/>
  <c r="N88" i="22"/>
  <c r="N89" i="22"/>
  <c r="N90" i="22"/>
  <c r="N91" i="22"/>
  <c r="N92" i="22"/>
  <c r="N93" i="22"/>
  <c r="N94" i="22"/>
  <c r="N95" i="22"/>
  <c r="N96" i="22"/>
  <c r="N97" i="22"/>
  <c r="N99" i="22"/>
  <c r="N100" i="22"/>
  <c r="N101" i="22"/>
  <c r="N102" i="22"/>
  <c r="N103" i="22"/>
  <c r="N104" i="22"/>
  <c r="N105" i="22"/>
  <c r="N106" i="22"/>
  <c r="N107" i="22"/>
  <c r="N108" i="22"/>
  <c r="N109" i="22"/>
  <c r="N110" i="22"/>
  <c r="N111" i="22"/>
  <c r="N112" i="22"/>
  <c r="N113" i="22"/>
  <c r="N114" i="22"/>
  <c r="N115" i="22"/>
  <c r="N116" i="22"/>
  <c r="N117" i="22"/>
  <c r="N118" i="22"/>
  <c r="N119" i="22"/>
  <c r="N120" i="22"/>
  <c r="N121" i="22"/>
  <c r="N122" i="22"/>
  <c r="N123" i="22"/>
  <c r="N124" i="22"/>
  <c r="N125" i="22"/>
  <c r="N126" i="22"/>
  <c r="N127" i="22"/>
  <c r="N128" i="22"/>
  <c r="N129" i="22"/>
  <c r="N130" i="22"/>
  <c r="N131" i="22"/>
  <c r="N132" i="22"/>
  <c r="N134" i="22"/>
  <c r="N135" i="22"/>
  <c r="N136" i="22"/>
  <c r="N137" i="22"/>
  <c r="N138" i="22"/>
  <c r="N139" i="22"/>
  <c r="N140" i="22"/>
  <c r="N141" i="22"/>
  <c r="N142" i="22"/>
  <c r="N143" i="22"/>
  <c r="N144" i="22"/>
  <c r="N145" i="22"/>
  <c r="N146" i="22"/>
  <c r="N148" i="22"/>
  <c r="N149" i="22"/>
  <c r="N150" i="22"/>
  <c r="N151" i="22"/>
  <c r="N152" i="22"/>
  <c r="N153" i="22"/>
  <c r="N154" i="22"/>
  <c r="N155" i="22"/>
  <c r="N156" i="22"/>
  <c r="N157" i="22"/>
  <c r="N158" i="22"/>
  <c r="N159" i="22"/>
  <c r="N160" i="22"/>
  <c r="N161" i="22"/>
  <c r="N162" i="22"/>
  <c r="N163" i="22"/>
  <c r="N164" i="22"/>
  <c r="N165" i="22"/>
  <c r="N166" i="22"/>
  <c r="N167" i="22"/>
  <c r="N168" i="22"/>
  <c r="N169" i="22"/>
  <c r="N170" i="22"/>
  <c r="N171" i="22"/>
  <c r="N172" i="22"/>
  <c r="N173" i="22"/>
  <c r="N174" i="22"/>
  <c r="N175" i="22"/>
  <c r="N176" i="22"/>
  <c r="N177" i="22"/>
  <c r="N178" i="22"/>
  <c r="N179" i="22"/>
  <c r="N180" i="22"/>
  <c r="N181" i="22"/>
  <c r="N182" i="22"/>
  <c r="N183" i="22"/>
  <c r="N184" i="22"/>
  <c r="N185" i="22"/>
  <c r="N186" i="22"/>
  <c r="N187" i="22"/>
  <c r="N188" i="22"/>
  <c r="N189" i="22"/>
  <c r="N190" i="22"/>
  <c r="N191" i="22"/>
  <c r="N192" i="22"/>
  <c r="N193" i="22"/>
  <c r="N194" i="22"/>
  <c r="N195" i="22"/>
  <c r="N196" i="22"/>
  <c r="N197" i="22"/>
  <c r="N198" i="22"/>
  <c r="N199" i="22"/>
  <c r="N200" i="22"/>
  <c r="N201" i="22"/>
  <c r="N202" i="22"/>
  <c r="N203" i="22"/>
  <c r="N204" i="22"/>
  <c r="N205" i="22"/>
  <c r="N206" i="22"/>
  <c r="N207" i="22"/>
  <c r="N208" i="22"/>
  <c r="N209" i="22"/>
  <c r="N210" i="22"/>
  <c r="N211" i="22"/>
  <c r="N212" i="22"/>
  <c r="N213" i="22"/>
  <c r="N214" i="22"/>
  <c r="N215" i="22"/>
  <c r="N216" i="22"/>
  <c r="N217" i="22"/>
  <c r="N218" i="22"/>
  <c r="N219" i="22"/>
  <c r="N220" i="22"/>
  <c r="N221" i="22"/>
  <c r="N222" i="22"/>
  <c r="N223" i="22"/>
  <c r="N224" i="22"/>
  <c r="N225" i="22"/>
  <c r="N226" i="22"/>
  <c r="N227" i="22"/>
  <c r="N228" i="22"/>
  <c r="N229" i="22"/>
  <c r="N230" i="22"/>
  <c r="N231" i="22"/>
  <c r="N232" i="22"/>
  <c r="N233" i="22"/>
  <c r="N234" i="22"/>
  <c r="N235" i="22"/>
  <c r="N236" i="22"/>
  <c r="N237" i="22"/>
  <c r="N238" i="22"/>
  <c r="N239" i="22"/>
  <c r="N240" i="22"/>
  <c r="N241" i="22"/>
  <c r="N242" i="22"/>
  <c r="N243" i="22"/>
  <c r="N244" i="22"/>
  <c r="N245" i="22"/>
  <c r="N246" i="22"/>
  <c r="N247" i="22"/>
  <c r="N248" i="22"/>
  <c r="N249" i="22"/>
  <c r="N250" i="22"/>
  <c r="N251" i="22"/>
  <c r="N252" i="22"/>
  <c r="N253" i="22"/>
  <c r="N254" i="22"/>
  <c r="N255" i="22"/>
  <c r="N256" i="22"/>
  <c r="N257" i="22"/>
  <c r="N258" i="22"/>
  <c r="N259" i="22"/>
  <c r="N260" i="22"/>
  <c r="N261" i="22"/>
  <c r="N262" i="22"/>
  <c r="N263" i="22"/>
  <c r="N264" i="22"/>
  <c r="N265" i="22"/>
  <c r="N266" i="22"/>
  <c r="N267" i="22"/>
  <c r="N268" i="22"/>
  <c r="N269" i="22"/>
  <c r="N270" i="22"/>
  <c r="N271" i="22"/>
  <c r="N272" i="22"/>
  <c r="N273" i="22"/>
  <c r="N274" i="22"/>
  <c r="N275" i="22"/>
  <c r="N276" i="22"/>
  <c r="N277" i="22"/>
  <c r="N278" i="22"/>
  <c r="N279" i="22"/>
  <c r="N280" i="22"/>
  <c r="N281" i="22"/>
  <c r="N282" i="22"/>
  <c r="N283" i="22"/>
  <c r="N284" i="22"/>
  <c r="N285" i="22"/>
  <c r="N286" i="22"/>
  <c r="N287" i="22"/>
  <c r="N288" i="22"/>
  <c r="N289" i="22"/>
  <c r="N291" i="22"/>
  <c r="N292" i="22"/>
  <c r="N293" i="22"/>
  <c r="N294" i="22"/>
  <c r="N295" i="22"/>
  <c r="N296" i="22"/>
  <c r="N297" i="22"/>
  <c r="N298" i="22"/>
  <c r="N299" i="22"/>
  <c r="N300" i="22"/>
  <c r="N301" i="22"/>
  <c r="N302" i="22"/>
  <c r="N303" i="22"/>
  <c r="N304" i="22"/>
  <c r="N305" i="22"/>
  <c r="N306" i="22"/>
  <c r="N307" i="22"/>
  <c r="N308" i="22"/>
  <c r="N309" i="22"/>
  <c r="N310" i="22"/>
  <c r="N311" i="22"/>
  <c r="N312" i="22"/>
  <c r="N313" i="22"/>
  <c r="N314" i="22"/>
  <c r="N315" i="22"/>
  <c r="I244" i="22" l="1"/>
  <c r="I243" i="22"/>
  <c r="I6" i="21"/>
  <c r="I7" i="21"/>
  <c r="I8" i="21"/>
  <c r="I9" i="21"/>
  <c r="I10" i="21"/>
  <c r="I11" i="21"/>
  <c r="I12" i="21"/>
  <c r="I13" i="21"/>
  <c r="I14" i="21"/>
  <c r="I15" i="21"/>
  <c r="I16" i="21"/>
  <c r="I17" i="21"/>
  <c r="I18" i="21"/>
  <c r="I19" i="21"/>
  <c r="I20" i="21"/>
  <c r="I21" i="21"/>
  <c r="I22" i="21"/>
  <c r="I23" i="21"/>
  <c r="I24" i="21"/>
  <c r="I25" i="21"/>
  <c r="I5" i="21"/>
  <c r="C28" i="21"/>
  <c r="C27" i="21" l="1"/>
  <c r="C41" i="21" s="1"/>
  <c r="C31" i="19" l="1"/>
  <c r="C30" i="19" s="1"/>
  <c r="D6" i="25" l="1"/>
  <c r="D7" i="25"/>
  <c r="D9" i="25"/>
  <c r="D10" i="25"/>
  <c r="C8" i="25"/>
  <c r="C5" i="25" s="1"/>
  <c r="B8" i="25"/>
  <c r="B5" i="25"/>
  <c r="D5" i="25" s="1"/>
  <c r="I315" i="22"/>
  <c r="I5" i="22"/>
  <c r="I6" i="22"/>
  <c r="I7" i="22"/>
  <c r="I8" i="22"/>
  <c r="I9" i="22"/>
  <c r="I10" i="22"/>
  <c r="I11" i="22"/>
  <c r="I12" i="22"/>
  <c r="I13" i="22"/>
  <c r="I14" i="22"/>
  <c r="I15" i="22"/>
  <c r="I16" i="22"/>
  <c r="I17" i="22"/>
  <c r="I18" i="22"/>
  <c r="I19" i="22"/>
  <c r="I20" i="22"/>
  <c r="I22" i="22"/>
  <c r="I23" i="22"/>
  <c r="I24" i="22"/>
  <c r="I25" i="22"/>
  <c r="I26" i="22"/>
  <c r="I27" i="22"/>
  <c r="I28" i="22"/>
  <c r="I29" i="22"/>
  <c r="I30" i="22"/>
  <c r="I31" i="22"/>
  <c r="I32" i="22"/>
  <c r="I33" i="22"/>
  <c r="I34" i="22"/>
  <c r="I35" i="22"/>
  <c r="I36" i="22"/>
  <c r="I37" i="22"/>
  <c r="I38" i="22"/>
  <c r="I39" i="22"/>
  <c r="I42" i="22"/>
  <c r="I43" i="22"/>
  <c r="I44" i="22"/>
  <c r="I45" i="22"/>
  <c r="I46" i="22"/>
  <c r="I47" i="22"/>
  <c r="I48" i="22"/>
  <c r="I49" i="22"/>
  <c r="I50" i="22"/>
  <c r="I51" i="22"/>
  <c r="I52" i="22"/>
  <c r="I53" i="22"/>
  <c r="I54" i="22"/>
  <c r="I55" i="22"/>
  <c r="I56" i="22"/>
  <c r="I57" i="22"/>
  <c r="I58" i="22"/>
  <c r="I59" i="22"/>
  <c r="I60" i="22"/>
  <c r="I61" i="22"/>
  <c r="I62" i="22"/>
  <c r="I63" i="22"/>
  <c r="I64" i="22"/>
  <c r="I65" i="22"/>
  <c r="I66" i="22"/>
  <c r="I67" i="22"/>
  <c r="I68" i="22"/>
  <c r="I69" i="22"/>
  <c r="I70" i="22"/>
  <c r="I71" i="22"/>
  <c r="I72" i="22"/>
  <c r="I73" i="22"/>
  <c r="I74" i="22"/>
  <c r="I75" i="22"/>
  <c r="I76" i="22"/>
  <c r="I77" i="22"/>
  <c r="I78" i="22"/>
  <c r="I79" i="22"/>
  <c r="I80" i="22"/>
  <c r="I81" i="22"/>
  <c r="I82" i="22"/>
  <c r="I83" i="22"/>
  <c r="I84" i="22"/>
  <c r="I85" i="22"/>
  <c r="I86" i="22"/>
  <c r="I87" i="22"/>
  <c r="I88" i="22"/>
  <c r="I89" i="22"/>
  <c r="I90" i="22"/>
  <c r="I91" i="22"/>
  <c r="I92" i="22"/>
  <c r="I93" i="22"/>
  <c r="I94" i="22"/>
  <c r="I95" i="22"/>
  <c r="I96" i="22"/>
  <c r="I97" i="22"/>
  <c r="I98" i="22"/>
  <c r="I99" i="22"/>
  <c r="I100" i="22"/>
  <c r="I101" i="22"/>
  <c r="I102" i="22"/>
  <c r="I103" i="22"/>
  <c r="I104" i="22"/>
  <c r="I105" i="22"/>
  <c r="I106" i="22"/>
  <c r="I107" i="22"/>
  <c r="I108" i="22"/>
  <c r="I109" i="22"/>
  <c r="I110" i="22"/>
  <c r="I111" i="22"/>
  <c r="I112" i="22"/>
  <c r="I113" i="22"/>
  <c r="I114" i="22"/>
  <c r="I115" i="22"/>
  <c r="I116" i="22"/>
  <c r="I117" i="22"/>
  <c r="I118" i="22"/>
  <c r="I119" i="22"/>
  <c r="I120" i="22"/>
  <c r="I121" i="22"/>
  <c r="I124" i="22"/>
  <c r="I125" i="22"/>
  <c r="I126" i="22"/>
  <c r="I127" i="22"/>
  <c r="I128" i="22"/>
  <c r="I129" i="22"/>
  <c r="I130" i="22"/>
  <c r="I131" i="22"/>
  <c r="I132" i="22"/>
  <c r="I133" i="22"/>
  <c r="I136" i="22"/>
  <c r="I137" i="22"/>
  <c r="I138" i="22"/>
  <c r="I139" i="22"/>
  <c r="I140" i="22"/>
  <c r="I141" i="22"/>
  <c r="I142" i="22"/>
  <c r="I143" i="22"/>
  <c r="I144" i="22"/>
  <c r="I145" i="22"/>
  <c r="I146" i="22"/>
  <c r="I147" i="22"/>
  <c r="I148" i="22"/>
  <c r="I149" i="22"/>
  <c r="I150" i="22"/>
  <c r="I151" i="22"/>
  <c r="I152" i="22"/>
  <c r="I153" i="22"/>
  <c r="I154" i="22"/>
  <c r="I155" i="22"/>
  <c r="I156" i="22"/>
  <c r="I157" i="22"/>
  <c r="I158" i="22"/>
  <c r="I159" i="22"/>
  <c r="I160" i="22"/>
  <c r="I161" i="22"/>
  <c r="I162" i="22"/>
  <c r="I163" i="22"/>
  <c r="I164" i="22"/>
  <c r="I165" i="22"/>
  <c r="I166" i="22"/>
  <c r="I167" i="22"/>
  <c r="I168" i="22"/>
  <c r="I169" i="22"/>
  <c r="I170" i="22"/>
  <c r="I171" i="22"/>
  <c r="I172" i="22"/>
  <c r="I173" i="22"/>
  <c r="I174" i="22"/>
  <c r="I175" i="22"/>
  <c r="I176" i="22"/>
  <c r="I177" i="22"/>
  <c r="I178" i="22"/>
  <c r="I179" i="22"/>
  <c r="I180" i="22"/>
  <c r="I181" i="22"/>
  <c r="I182" i="22"/>
  <c r="I183" i="22"/>
  <c r="I184" i="22"/>
  <c r="I185" i="22"/>
  <c r="I186" i="22"/>
  <c r="I188" i="22"/>
  <c r="I190" i="22"/>
  <c r="I191" i="22"/>
  <c r="I192" i="22"/>
  <c r="I193" i="22"/>
  <c r="I194" i="22"/>
  <c r="I195" i="22"/>
  <c r="I196" i="22"/>
  <c r="I198" i="22"/>
  <c r="I199" i="22"/>
  <c r="I200" i="22"/>
  <c r="I201" i="22"/>
  <c r="I202" i="22"/>
  <c r="I203" i="22"/>
  <c r="I204" i="22"/>
  <c r="I205" i="22"/>
  <c r="I206" i="22"/>
  <c r="I207" i="22"/>
  <c r="I208" i="22"/>
  <c r="I209" i="22"/>
  <c r="I210" i="22"/>
  <c r="I212" i="22"/>
  <c r="I213" i="22"/>
  <c r="I214" i="22"/>
  <c r="I215" i="22"/>
  <c r="I216" i="22"/>
  <c r="I217" i="22"/>
  <c r="I218" i="22"/>
  <c r="I219" i="22"/>
  <c r="I220" i="22"/>
  <c r="I221" i="22"/>
  <c r="I222" i="22"/>
  <c r="I223" i="22"/>
  <c r="I224" i="22"/>
  <c r="I225" i="22"/>
  <c r="I226" i="22"/>
  <c r="I227" i="22"/>
  <c r="I228" i="22"/>
  <c r="I229" i="22"/>
  <c r="I230" i="22"/>
  <c r="I231" i="22"/>
  <c r="I234" i="22"/>
  <c r="I235" i="22"/>
  <c r="I236" i="22"/>
  <c r="I237" i="22"/>
  <c r="I238" i="22"/>
  <c r="I239" i="22"/>
  <c r="I240" i="22"/>
  <c r="I241" i="22"/>
  <c r="I242" i="22"/>
  <c r="I245" i="22"/>
  <c r="I246" i="22"/>
  <c r="I247" i="22"/>
  <c r="I248" i="22"/>
  <c r="I249" i="22"/>
  <c r="I250" i="22"/>
  <c r="I251" i="22"/>
  <c r="I252" i="22"/>
  <c r="I253" i="22"/>
  <c r="I254" i="22"/>
  <c r="I255" i="22"/>
  <c r="I256" i="22"/>
  <c r="I257" i="22"/>
  <c r="I258" i="22"/>
  <c r="I259" i="22"/>
  <c r="I260" i="22"/>
  <c r="I261" i="22"/>
  <c r="I262" i="22"/>
  <c r="I263" i="22"/>
  <c r="I264" i="22"/>
  <c r="I265" i="22"/>
  <c r="I266" i="22"/>
  <c r="I267" i="22"/>
  <c r="I268" i="22"/>
  <c r="I269" i="22"/>
  <c r="I270" i="22"/>
  <c r="I271" i="22"/>
  <c r="I272" i="22"/>
  <c r="I273" i="22"/>
  <c r="I274" i="22"/>
  <c r="I275" i="22"/>
  <c r="I276" i="22"/>
  <c r="I277" i="22"/>
  <c r="I278" i="22"/>
  <c r="I280" i="22"/>
  <c r="I281" i="22"/>
  <c r="I282" i="22"/>
  <c r="I283" i="22"/>
  <c r="I284" i="22"/>
  <c r="I285" i="22"/>
  <c r="I286" i="22"/>
  <c r="I287" i="22"/>
  <c r="I288" i="22"/>
  <c r="I289" i="22"/>
  <c r="I291" i="22"/>
  <c r="I292" i="22"/>
  <c r="I293" i="22"/>
  <c r="I294" i="22"/>
  <c r="I295" i="22"/>
  <c r="I297" i="22"/>
  <c r="I298" i="22"/>
  <c r="I299" i="22"/>
  <c r="I300" i="22"/>
  <c r="I301" i="22"/>
  <c r="I302" i="22"/>
  <c r="I303" i="22"/>
  <c r="I304" i="22"/>
  <c r="I305" i="22"/>
  <c r="I306" i="22"/>
  <c r="I307" i="22"/>
  <c r="I308" i="22"/>
  <c r="I309" i="22"/>
  <c r="I310" i="22"/>
  <c r="I311" i="22"/>
  <c r="I312" i="22"/>
  <c r="I313" i="22"/>
  <c r="I314" i="22"/>
  <c r="D8" i="25" l="1"/>
  <c r="B28" i="21"/>
  <c r="D28" i="21" s="1"/>
  <c r="B27" i="21"/>
  <c r="D27" i="21" s="1"/>
  <c r="B25" i="21"/>
  <c r="D25" i="21" s="1"/>
  <c r="B31" i="19"/>
  <c r="D31" i="19" s="1"/>
  <c r="B30" i="19" l="1"/>
  <c r="D30" i="19" s="1"/>
  <c r="B41" i="21"/>
  <c r="D41" i="21" s="1"/>
  <c r="C28" i="19"/>
  <c r="C41" i="19" s="1"/>
  <c r="B19" i="19"/>
  <c r="D19" i="19" s="1"/>
  <c r="B5" i="19"/>
  <c r="D5" i="19" s="1"/>
  <c r="B28" i="19" l="1"/>
  <c r="D28" i="19" s="1"/>
  <c r="B41" i="19" l="1"/>
  <c r="D41" i="19" s="1"/>
</calcChain>
</file>

<file path=xl/sharedStrings.xml><?xml version="1.0" encoding="utf-8"?>
<sst xmlns="http://schemas.openxmlformats.org/spreadsheetml/2006/main" count="1254" uniqueCount="763">
  <si>
    <t>1、</t>
  </si>
  <si>
    <t>2、</t>
  </si>
  <si>
    <t>4、</t>
  </si>
  <si>
    <t>一、税收收入</t>
  </si>
  <si>
    <t>一、一般公共服务支出</t>
  </si>
  <si>
    <t>二、非税收入</t>
  </si>
  <si>
    <t>收入合计</t>
  </si>
  <si>
    <t>支出合计</t>
  </si>
  <si>
    <t>国债还本支出</t>
  </si>
  <si>
    <t>转移性支出</t>
  </si>
  <si>
    <t>收入总计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</si>
  <si>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</si>
  <si>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</si>
  <si>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</si>
  <si>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</si>
  <si>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</si>
  <si>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</si>
  <si>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</si>
  <si>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</si>
  <si>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</si>
  <si>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</si>
  <si>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</si>
  <si>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契税</t>
  </si>
  <si>
    <t xml:space="preserve">    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</si>
  <si>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</si>
  <si>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</si>
  <si>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</si>
  <si>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国有资源（资产）有偿使用收入</t>
  </si>
  <si>
    <t xml:space="preserve">    捐赠收入</t>
  </si>
  <si>
    <t xml:space="preserve">    政府住房基金收入</t>
  </si>
  <si>
    <t xml:space="preserve">    其他收入</t>
  </si>
  <si>
    <t>当年预算数</t>
    <phoneticPr fontId="35" type="noConversion"/>
  </si>
  <si>
    <t>单位：万元</t>
    <phoneticPr fontId="35" type="noConversion"/>
  </si>
  <si>
    <t>三、债务收入</t>
    <phoneticPr fontId="35" type="noConversion"/>
  </si>
  <si>
    <t>四、转移性收入</t>
    <phoneticPr fontId="35" type="noConversion"/>
  </si>
  <si>
    <t xml:space="preserve">      返还性收入</t>
    <phoneticPr fontId="35" type="noConversion"/>
  </si>
  <si>
    <t xml:space="preserve">      一般性转移支付收入</t>
    <phoneticPr fontId="35" type="noConversion"/>
  </si>
  <si>
    <t xml:space="preserve">      专项转移支付收入</t>
    <phoneticPr fontId="35" type="noConversion"/>
  </si>
  <si>
    <t xml:space="preserve">   下级上解收入</t>
    <phoneticPr fontId="35" type="noConversion"/>
  </si>
  <si>
    <t xml:space="preserve">   债券转贷收入</t>
    <phoneticPr fontId="35" type="noConversion"/>
  </si>
  <si>
    <t xml:space="preserve">   上年结余收入</t>
    <phoneticPr fontId="35" type="noConversion"/>
  </si>
  <si>
    <t xml:space="preserve">   调入预算稳定调节基金</t>
    <phoneticPr fontId="35" type="noConversion"/>
  </si>
  <si>
    <t xml:space="preserve">   调入资金</t>
    <phoneticPr fontId="35" type="noConversion"/>
  </si>
  <si>
    <t xml:space="preserve">   接收其他地区援助收入</t>
    <phoneticPr fontId="35" type="noConversion"/>
  </si>
  <si>
    <t>收 入项目</t>
    <phoneticPr fontId="35" type="noConversion"/>
  </si>
  <si>
    <t>债务还本支出</t>
  </si>
  <si>
    <t xml:space="preserve">   补助下级支出</t>
    <phoneticPr fontId="35" type="noConversion"/>
  </si>
  <si>
    <t xml:space="preserve">      返还性支出</t>
    <phoneticPr fontId="35" type="noConversion"/>
  </si>
  <si>
    <t xml:space="preserve">      一般性转移支付支出</t>
    <phoneticPr fontId="35" type="noConversion"/>
  </si>
  <si>
    <t xml:space="preserve">      专项转移支付支出</t>
    <phoneticPr fontId="35" type="noConversion"/>
  </si>
  <si>
    <t xml:space="preserve">   上解上级支出</t>
    <phoneticPr fontId="35" type="noConversion"/>
  </si>
  <si>
    <t xml:space="preserve">   援助其他地区支出</t>
    <phoneticPr fontId="35" type="noConversion"/>
  </si>
  <si>
    <t xml:space="preserve">   债务转贷支出</t>
    <phoneticPr fontId="35" type="noConversion"/>
  </si>
  <si>
    <t xml:space="preserve">   增设预算周转金</t>
    <phoneticPr fontId="35" type="noConversion"/>
  </si>
  <si>
    <t xml:space="preserve">   拨付国债转贷资金数</t>
    <phoneticPr fontId="35" type="noConversion"/>
  </si>
  <si>
    <t xml:space="preserve">   国债转贷资金结余</t>
    <phoneticPr fontId="35" type="noConversion"/>
  </si>
  <si>
    <t xml:space="preserve">   安排预算稳定调节基金</t>
    <phoneticPr fontId="35" type="noConversion"/>
  </si>
  <si>
    <t xml:space="preserve">   调出资金</t>
    <phoneticPr fontId="35" type="noConversion"/>
  </si>
  <si>
    <t xml:space="preserve">   年终结余</t>
    <phoneticPr fontId="35" type="noConversion"/>
  </si>
  <si>
    <t>支出项目</t>
    <phoneticPr fontId="35" type="noConversion"/>
  </si>
  <si>
    <t>支出总计</t>
    <phoneticPr fontId="35" type="noConversion"/>
  </si>
  <si>
    <t>附表1-2</t>
    <phoneticPr fontId="35" type="noConversion"/>
  </si>
  <si>
    <t>单位：万元</t>
  </si>
  <si>
    <t>附表1-4</t>
    <phoneticPr fontId="35" type="noConversion"/>
  </si>
  <si>
    <t>项目</t>
  </si>
  <si>
    <t>合计</t>
  </si>
  <si>
    <t>1、因公出国（境）费用</t>
  </si>
  <si>
    <t>2、公务接待费</t>
  </si>
  <si>
    <t xml:space="preserve">      （2）公务用车购置费</t>
    <phoneticPr fontId="65" type="noConversion"/>
  </si>
  <si>
    <t>上年预算数</t>
    <phoneticPr fontId="35" type="noConversion"/>
  </si>
  <si>
    <t> 单位：万元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</si>
  <si>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</si>
  <si>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</si>
  <si>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</si>
  <si>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</si>
  <si>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</si>
  <si>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</si>
  <si>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</si>
  <si>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</si>
  <si>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</si>
  <si>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</si>
  <si>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</si>
  <si>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本年支出小计</t>
  </si>
  <si>
    <t>小计</t>
  </si>
  <si>
    <t>一、利润收入</t>
  </si>
  <si>
    <t>二、股利、股息收入</t>
  </si>
  <si>
    <t>三、产权转让收入</t>
  </si>
  <si>
    <t>四、清算收入</t>
  </si>
  <si>
    <t>本年收入合计</t>
  </si>
  <si>
    <t xml:space="preserve">    调出资金</t>
  </si>
  <si>
    <t>本年支出总计</t>
  </si>
  <si>
    <t>一、企业职工基本养老保险基金收入</t>
  </si>
  <si>
    <t xml:space="preserve">          利息收入</t>
  </si>
  <si>
    <t xml:space="preserve">          财政补贴收入</t>
  </si>
  <si>
    <t xml:space="preserve">          其他收入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</si>
  <si>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</si>
  <si>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</si>
  <si>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</si>
  <si>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</si>
  <si>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(二) 新型农村合作医疗基金收入</t>
  </si>
  <si>
    <t>六、工伤保险基金收入</t>
  </si>
  <si>
    <t>七、失业保险基金收入</t>
  </si>
  <si>
    <t>八、生育保险基金收入</t>
  </si>
  <si>
    <t xml:space="preserve">    其中：保险费收入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</si>
  <si>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</si>
  <si>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</si>
  <si>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</si>
  <si>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</si>
  <si>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</si>
  <si>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</si>
  <si>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</si>
  <si>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</si>
  <si>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</si>
  <si>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</si>
  <si>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</si>
  <si>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项　目</t>
  </si>
  <si>
    <t>项      目</t>
  </si>
  <si>
    <t xml:space="preserve">          其他企业职工基本养老保险基金支出</t>
    <phoneticPr fontId="35" type="noConversion"/>
  </si>
  <si>
    <t xml:space="preserve">        其中：城乡居民基本医疗保险基金医疗待遇支出</t>
    <phoneticPr fontId="35" type="noConversion"/>
  </si>
  <si>
    <t xml:space="preserve">              大病医疗保险支出</t>
    <phoneticPr fontId="35" type="noConversion"/>
  </si>
  <si>
    <t xml:space="preserve">              其他城乡居民基本医疗保险基金支出</t>
    <phoneticPr fontId="35" type="noConversion"/>
  </si>
  <si>
    <t xml:space="preserve">        其中：新型农村合作医疗基金医疗待遇支出</t>
    <phoneticPr fontId="35" type="noConversion"/>
  </si>
  <si>
    <t xml:space="preserve">              大病医疗保险支出</t>
    <phoneticPr fontId="35" type="noConversion"/>
  </si>
  <si>
    <t xml:space="preserve">              其他新型农村合作医疗基金支出</t>
    <phoneticPr fontId="35" type="noConversion"/>
  </si>
  <si>
    <t xml:space="preserve">        其中：城镇居民基本医疗保险基金医疗待遇支出</t>
    <phoneticPr fontId="35" type="noConversion"/>
  </si>
  <si>
    <t xml:space="preserve">              其他城镇居民基本医疗保险基金支出</t>
    <phoneticPr fontId="35" type="noConversion"/>
  </si>
  <si>
    <t xml:space="preserve">    其中：工伤保险基金支出</t>
    <phoneticPr fontId="35" type="noConversion"/>
  </si>
  <si>
    <t xml:space="preserve">          工伤保险待遇</t>
    <phoneticPr fontId="35" type="noConversion"/>
  </si>
  <si>
    <t xml:space="preserve">          劳动能力鉴定支出</t>
    <phoneticPr fontId="35" type="noConversion"/>
  </si>
  <si>
    <t xml:space="preserve">          工伤预防费用支出</t>
    <phoneticPr fontId="35" type="noConversion"/>
  </si>
  <si>
    <t xml:space="preserve">          其他工伤保险基金支出</t>
    <phoneticPr fontId="35" type="noConversion"/>
  </si>
  <si>
    <t xml:space="preserve">          医疗保险费</t>
    <phoneticPr fontId="35" type="noConversion"/>
  </si>
  <si>
    <t xml:space="preserve">          职业培训和职业介绍补贴</t>
    <phoneticPr fontId="35" type="noConversion"/>
  </si>
  <si>
    <t xml:space="preserve">          其他失业保险基金支出</t>
    <phoneticPr fontId="35" type="noConversion"/>
  </si>
  <si>
    <t xml:space="preserve">    其中：生育保险基金支出</t>
    <phoneticPr fontId="35" type="noConversion"/>
  </si>
  <si>
    <t xml:space="preserve">          生育医疗费用支出</t>
    <phoneticPr fontId="35" type="noConversion"/>
  </si>
  <si>
    <t xml:space="preserve">          生育津贴支出</t>
    <phoneticPr fontId="35" type="noConversion"/>
  </si>
  <si>
    <t xml:space="preserve">          其他生育保险基金支出</t>
    <phoneticPr fontId="35" type="noConversion"/>
  </si>
  <si>
    <t xml:space="preserve">    其中：基本养老金</t>
    <phoneticPr fontId="35" type="noConversion"/>
  </si>
  <si>
    <t xml:space="preserve">          医疗补助金</t>
    <phoneticPr fontId="35" type="noConversion"/>
  </si>
  <si>
    <t xml:space="preserve">          丧葬抚恤补助</t>
    <phoneticPr fontId="35" type="noConversion"/>
  </si>
  <si>
    <t xml:space="preserve">    其中：基础养老金支出</t>
    <phoneticPr fontId="35" type="noConversion"/>
  </si>
  <si>
    <t xml:space="preserve">          个人账户养老金支出</t>
    <phoneticPr fontId="35" type="noConversion"/>
  </si>
  <si>
    <t xml:space="preserve">          丧葬抚恤补助支出</t>
    <phoneticPr fontId="35" type="noConversion"/>
  </si>
  <si>
    <t xml:space="preserve">          其他城乡居民基本养老保险基金支出</t>
    <phoneticPr fontId="35" type="noConversion"/>
  </si>
  <si>
    <t xml:space="preserve">    其中：基本养老金支出</t>
    <phoneticPr fontId="35" type="noConversion"/>
  </si>
  <si>
    <t xml:space="preserve">          其他机关事业单位基本养老保险基金支出</t>
    <phoneticPr fontId="35" type="noConversion"/>
  </si>
  <si>
    <t xml:space="preserve">    其中：城镇职工基本医疗保险统筹基金</t>
    <phoneticPr fontId="35" type="noConversion"/>
  </si>
  <si>
    <t xml:space="preserve">          城镇职工医疗保险个人账户基金</t>
    <phoneticPr fontId="35" type="noConversion"/>
  </si>
  <si>
    <t xml:space="preserve">          其他城镇职工基本医疗保险基金支出</t>
    <phoneticPr fontId="35" type="noConversion"/>
  </si>
  <si>
    <t xml:space="preserve">    其中：保险费收入</t>
    <phoneticPr fontId="35" type="noConversion"/>
  </si>
  <si>
    <t xml:space="preserve">          财政补贴收入</t>
    <phoneticPr fontId="35" type="noConversion"/>
  </si>
  <si>
    <t xml:space="preserve">          利息收入</t>
    <phoneticPr fontId="35" type="noConversion"/>
  </si>
  <si>
    <t xml:space="preserve">          其他收入</t>
    <phoneticPr fontId="35" type="noConversion"/>
  </si>
  <si>
    <t xml:space="preserve">          动用上年结余收入</t>
  </si>
  <si>
    <t xml:space="preserve">          动用上年结余收入</t>
    <phoneticPr fontId="35" type="noConversion"/>
  </si>
  <si>
    <t xml:space="preserve"> (一) 城乡居民基本医疗保险基金收入</t>
  </si>
  <si>
    <t xml:space="preserve"> (三) 城镇居民基本医疗保险基金收入</t>
  </si>
  <si>
    <t xml:space="preserve">          丧葬抚恤补助</t>
    <phoneticPr fontId="35" type="noConversion"/>
  </si>
  <si>
    <t xml:space="preserve">    其中：失业保险金</t>
    <phoneticPr fontId="35" type="noConversion"/>
  </si>
  <si>
    <t>国有企业退休人员社会化管理补助支出</t>
  </si>
  <si>
    <t>国有企业棚户区改造支出</t>
  </si>
  <si>
    <t>国有企业改革成本支出</t>
  </si>
  <si>
    <t>离休干部医药补助支出</t>
  </si>
  <si>
    <t>其他解决历史遗留问题及改革成本支出</t>
  </si>
  <si>
    <t>公益性设施投资支出</t>
  </si>
  <si>
    <t>前瞻性战略性产业发展支出</t>
  </si>
  <si>
    <t>生态环境保护支出</t>
  </si>
  <si>
    <t>支持科技进步支出</t>
  </si>
  <si>
    <t>保障国有经济安全支出</t>
  </si>
  <si>
    <t>对外投资合作支出</t>
  </si>
  <si>
    <t>其他国有企业资本金注入</t>
  </si>
  <si>
    <t>一、解决历史遗留问题及改革成本支出</t>
    <phoneticPr fontId="35" type="noConversion"/>
  </si>
  <si>
    <t>二、国有企业资本金注入</t>
    <phoneticPr fontId="35" type="noConversion"/>
  </si>
  <si>
    <t>三、国有企业政策性补贴</t>
    <phoneticPr fontId="35" type="noConversion"/>
  </si>
  <si>
    <t>四、金融国有资本经营预算支出</t>
    <phoneticPr fontId="35" type="noConversion"/>
  </si>
  <si>
    <t>五、其他国有资本经营预算支出</t>
    <phoneticPr fontId="35" type="noConversion"/>
  </si>
  <si>
    <t>国有企业办公共服务机构移交补助支出</t>
    <phoneticPr fontId="35" type="noConversion"/>
  </si>
  <si>
    <t>国有企业办职教幼教补助支出</t>
    <phoneticPr fontId="35" type="noConversion"/>
  </si>
  <si>
    <t>“三供一业”移交补助支出</t>
    <phoneticPr fontId="35" type="noConversion"/>
  </si>
  <si>
    <t xml:space="preserve"> 其中：厂办大集体改革支出</t>
    <phoneticPr fontId="35" type="noConversion"/>
  </si>
  <si>
    <t xml:space="preserve"> 其中：国有经济结构调整支出</t>
    <phoneticPr fontId="35" type="noConversion"/>
  </si>
  <si>
    <t xml:space="preserve"> 其中：国有企业政策性补贴</t>
    <phoneticPr fontId="35" type="noConversion"/>
  </si>
  <si>
    <t xml:space="preserve"> 其中：资本性支出</t>
    <phoneticPr fontId="35" type="noConversion"/>
  </si>
  <si>
    <t xml:space="preserve">       改革性支出</t>
    <phoneticPr fontId="35" type="noConversion"/>
  </si>
  <si>
    <t xml:space="preserve">      其他金融国有资本经营预算支出</t>
    <phoneticPr fontId="35" type="noConversion"/>
  </si>
  <si>
    <t xml:space="preserve">  其中：其他国有资本经营预算支出</t>
    <phoneticPr fontId="35" type="noConversion"/>
  </si>
  <si>
    <t>支出合计</t>
    <phoneticPr fontId="35" type="noConversion"/>
  </si>
  <si>
    <t>五、其他国有资本经营预算收入</t>
    <phoneticPr fontId="35" type="noConversion"/>
  </si>
  <si>
    <t xml:space="preserve">    国有资本经营预算转移支付支出</t>
    <phoneticPr fontId="35" type="noConversion"/>
  </si>
  <si>
    <t xml:space="preserve">    国有资本经营预算转移支付收入</t>
    <phoneticPr fontId="35" type="noConversion"/>
  </si>
  <si>
    <t xml:space="preserve">    上年结转收入</t>
    <phoneticPr fontId="35" type="noConversion"/>
  </si>
  <si>
    <t xml:space="preserve">  其中：国有控股公司股利、股息收入</t>
    <phoneticPr fontId="35" type="noConversion"/>
  </si>
  <si>
    <t xml:space="preserve"> 国有参股公司股利、股息收入</t>
    <phoneticPr fontId="35" type="noConversion"/>
  </si>
  <si>
    <t xml:space="preserve"> 金融企业股利、股息收入</t>
    <phoneticPr fontId="35" type="noConversion"/>
  </si>
  <si>
    <t xml:space="preserve"> 其他国有企业股利、股息收入</t>
    <phoneticPr fontId="35" type="noConversion"/>
  </si>
  <si>
    <t>收入总计</t>
    <phoneticPr fontId="35" type="noConversion"/>
  </si>
  <si>
    <t>当年预算数</t>
  </si>
  <si>
    <t>调出资金</t>
  </si>
  <si>
    <t xml:space="preserve">   上级补助收入</t>
    <phoneticPr fontId="35" type="noConversion"/>
  </si>
  <si>
    <t>本年收入小计</t>
    <phoneticPr fontId="35" type="noConversion"/>
  </si>
  <si>
    <t>债务收入</t>
    <phoneticPr fontId="35" type="noConversion"/>
  </si>
  <si>
    <t>转移性收入</t>
    <phoneticPr fontId="35" type="noConversion"/>
  </si>
  <si>
    <t>收入合计</t>
    <phoneticPr fontId="35" type="noConversion"/>
  </si>
  <si>
    <t>一、税收返还</t>
  </si>
  <si>
    <t>1.增值税和消费税税收返还收入</t>
  </si>
  <si>
    <t>2.所得税基数返还收入</t>
  </si>
  <si>
    <t>3.成品油价格和税费改革税收返还收入</t>
  </si>
  <si>
    <t>二、一般性转移支付</t>
  </si>
  <si>
    <t>1.体制补助收入</t>
  </si>
  <si>
    <t>2.均衡性转移支付补助收入</t>
  </si>
  <si>
    <t>3.革命老区及边境地区转移支付收入</t>
  </si>
  <si>
    <t>4.县级基本财力保障机制奖补资金收入</t>
  </si>
  <si>
    <t>5.结算补助收入</t>
  </si>
  <si>
    <t>6.成品油价格和税费改革转移支付补助收入</t>
  </si>
  <si>
    <t>7.基层公检法司转移支付收入</t>
  </si>
  <si>
    <t>8.义务教育等转移支付收入</t>
  </si>
  <si>
    <t>9.基本养老保险和低保等转移支付收入</t>
  </si>
  <si>
    <t>10.新型农村合作医疗等转移支付收入</t>
  </si>
  <si>
    <t>11.农村综合改革等转移支付收入</t>
  </si>
  <si>
    <t>12.产粮（油）大县奖励资金收入</t>
  </si>
  <si>
    <t>13.重点生态功能区转移支付收入</t>
  </si>
  <si>
    <t>14.固定数额补助收入</t>
  </si>
  <si>
    <t>15.其他一般性转移支付收入</t>
  </si>
  <si>
    <t>三、专项转移支付</t>
  </si>
  <si>
    <t>2.国防支出</t>
  </si>
  <si>
    <t>3.公共安全支出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</si>
  <si>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</si>
  <si>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</si>
  <si>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</si>
  <si>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</si>
  <si>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</si>
  <si>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</si>
  <si>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</si>
  <si>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</si>
  <si>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</si>
  <si>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</si>
  <si>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</si>
  <si>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</si>
  <si>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</si>
  <si>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18.国债还本付息支出</t>
  </si>
  <si>
    <t>19.其他支出</t>
  </si>
  <si>
    <t>未落实到地区数</t>
  </si>
  <si>
    <t>1.一般公共服务支出</t>
  </si>
  <si>
    <t>4.教育支出</t>
    <phoneticPr fontId="35" type="noConversion"/>
  </si>
  <si>
    <t>附表1-1</t>
    <phoneticPr fontId="35" type="noConversion"/>
  </si>
  <si>
    <t>附表1-5</t>
    <phoneticPr fontId="35" type="noConversion"/>
  </si>
  <si>
    <t>附表1-6</t>
    <phoneticPr fontId="35" type="noConversion"/>
  </si>
  <si>
    <t>单位：万元</t>
    <phoneticPr fontId="35" type="noConversion"/>
  </si>
  <si>
    <t>附表1-7</t>
    <phoneticPr fontId="35" type="noConversion"/>
  </si>
  <si>
    <t>附表1-8</t>
    <phoneticPr fontId="35" type="noConversion"/>
  </si>
  <si>
    <t>附表1-11</t>
    <phoneticPr fontId="35" type="noConversion"/>
  </si>
  <si>
    <t>附表1-12</t>
    <phoneticPr fontId="35" type="noConversion"/>
  </si>
  <si>
    <t>附表1-13</t>
    <phoneticPr fontId="35" type="noConversion"/>
  </si>
  <si>
    <t>附表1-16</t>
    <phoneticPr fontId="35" type="noConversion"/>
  </si>
  <si>
    <t>附表1-17</t>
    <phoneticPr fontId="35" type="noConversion"/>
  </si>
  <si>
    <t>附表1-20</t>
    <phoneticPr fontId="35" type="noConversion"/>
  </si>
  <si>
    <t>附表1-21</t>
    <phoneticPr fontId="35" type="noConversion"/>
  </si>
  <si>
    <t>项   目</t>
    <phoneticPr fontId="35" type="noConversion"/>
  </si>
  <si>
    <t>一、港口建设费收入</t>
    <phoneticPr fontId="35" type="noConversion"/>
  </si>
  <si>
    <t>二、国家电影事业发展专项资金收入</t>
    <phoneticPr fontId="35" type="noConversion"/>
  </si>
  <si>
    <t>三、城市公用事业附加收入</t>
    <phoneticPr fontId="35" type="noConversion"/>
  </si>
  <si>
    <t>四、国有土地收益基金收入</t>
    <phoneticPr fontId="35" type="noConversion"/>
  </si>
  <si>
    <t>五、农业土地开发资金收入</t>
    <phoneticPr fontId="35" type="noConversion"/>
  </si>
  <si>
    <t>六、国有土地使用权出让收入</t>
    <phoneticPr fontId="35" type="noConversion"/>
  </si>
  <si>
    <t>七、大中型水库库区基金收入</t>
    <phoneticPr fontId="35" type="noConversion"/>
  </si>
  <si>
    <t>八、彩票公益金收入</t>
    <phoneticPr fontId="35" type="noConversion"/>
  </si>
  <si>
    <t>九、城市基础设施配套费收入</t>
    <phoneticPr fontId="35" type="noConversion"/>
  </si>
  <si>
    <t>十、小型水库移民扶助基金收入</t>
    <phoneticPr fontId="35" type="noConversion"/>
  </si>
  <si>
    <t>十一、国家重大水利工程建设基金收入</t>
    <phoneticPr fontId="35" type="noConversion"/>
  </si>
  <si>
    <t>十二、污水处理费收入</t>
    <phoneticPr fontId="35" type="noConversion"/>
  </si>
  <si>
    <t>十三、彩票发行机构和彩票销售机构的业务费用</t>
    <phoneticPr fontId="35" type="noConversion"/>
  </si>
  <si>
    <t>十四、其他政府性基金收入</t>
    <phoneticPr fontId="35" type="noConversion"/>
  </si>
  <si>
    <t>工资福利支出</t>
  </si>
  <si>
    <t>商品和服务支出</t>
  </si>
  <si>
    <t>其他资本性支出</t>
  </si>
  <si>
    <t>其他支出</t>
  </si>
  <si>
    <t>其中：（1）公务用车运行费</t>
    <phoneticPr fontId="65" type="noConversion"/>
  </si>
  <si>
    <t>3、公务用车购置及运行费</t>
    <phoneticPr fontId="35" type="noConversion"/>
  </si>
  <si>
    <t>当年预算数</t>
    <phoneticPr fontId="35" type="noConversion"/>
  </si>
  <si>
    <t>预算数为上年预算数的％</t>
    <phoneticPr fontId="35" type="noConversion"/>
  </si>
  <si>
    <t>债务还本支出</t>
    <phoneticPr fontId="35" type="noConversion"/>
  </si>
  <si>
    <t>一、机关工资福利支出</t>
    <phoneticPr fontId="35" type="noConversion"/>
  </si>
  <si>
    <t>二、机关商品和服务支出</t>
    <phoneticPr fontId="35" type="noConversion"/>
  </si>
  <si>
    <t>备注：</t>
    <phoneticPr fontId="35" type="noConversion"/>
  </si>
  <si>
    <t>三、机关资本性支出（一）</t>
    <phoneticPr fontId="35" type="noConversion"/>
  </si>
  <si>
    <t>四、机关资本性支出（二）</t>
    <phoneticPr fontId="35" type="noConversion"/>
  </si>
  <si>
    <t>五、对事业单位经常性补助</t>
    <phoneticPr fontId="35" type="noConversion"/>
  </si>
  <si>
    <t>六、对事业单位资本性补助</t>
    <phoneticPr fontId="35" type="noConversion"/>
  </si>
  <si>
    <t>七、对企业补助</t>
    <phoneticPr fontId="35" type="noConversion"/>
  </si>
  <si>
    <t>八、对企业资本性支出</t>
    <phoneticPr fontId="35" type="noConversion"/>
  </si>
  <si>
    <t>九、对个人和家庭的补助</t>
    <phoneticPr fontId="35" type="noConversion"/>
  </si>
  <si>
    <t>十、对社会保障基金补助</t>
    <phoneticPr fontId="35" type="noConversion"/>
  </si>
  <si>
    <t>十一、债务利息及费用支出</t>
    <phoneticPr fontId="35" type="noConversion"/>
  </si>
  <si>
    <t>十二、债务还本支出</t>
    <phoneticPr fontId="35" type="noConversion"/>
  </si>
  <si>
    <t>十三、转移性支出</t>
    <phoneticPr fontId="35" type="noConversion"/>
  </si>
  <si>
    <t>十四、预备费及预留</t>
    <phoneticPr fontId="35" type="noConversion"/>
  </si>
  <si>
    <t>十五、其他支出</t>
    <phoneticPr fontId="35" type="noConversion"/>
  </si>
  <si>
    <t>工资奖金津补贴</t>
  </si>
  <si>
    <t>社会保障缴费</t>
  </si>
  <si>
    <t>住房公积金</t>
  </si>
  <si>
    <t>其他工资福利支出</t>
  </si>
  <si>
    <t>办公经费</t>
  </si>
  <si>
    <t>会议费</t>
  </si>
  <si>
    <t>培训费</t>
  </si>
  <si>
    <t>专用材料购置费</t>
  </si>
  <si>
    <t>委托业务费</t>
  </si>
  <si>
    <t>公务接待费</t>
  </si>
  <si>
    <t>因公出国（境）费用</t>
  </si>
  <si>
    <t>公务用车运行维护费</t>
  </si>
  <si>
    <t>维修（护）费</t>
  </si>
  <si>
    <t>房屋建筑物购建</t>
  </si>
  <si>
    <t>基础设施建设</t>
  </si>
  <si>
    <t>公务用车购置</t>
  </si>
  <si>
    <t>土地征迁补偿和安置支出</t>
  </si>
  <si>
    <t>设备购置</t>
  </si>
  <si>
    <t>大型修缮</t>
  </si>
  <si>
    <t>其他对事业单位补助</t>
  </si>
  <si>
    <t>资本性支出（一）</t>
  </si>
  <si>
    <t>资本性支出（二）</t>
  </si>
  <si>
    <t>费用补贴</t>
  </si>
  <si>
    <t>利息补贴</t>
  </si>
  <si>
    <t>其他对企业补助</t>
  </si>
  <si>
    <t>对企业资本性支出（一）</t>
  </si>
  <si>
    <t>对企业资本性支出（二）</t>
  </si>
  <si>
    <t>社会福利和救助</t>
  </si>
  <si>
    <t>助学金</t>
  </si>
  <si>
    <t>个人农业生产补贴</t>
  </si>
  <si>
    <t>离退休费</t>
  </si>
  <si>
    <t>其他对个人和家庭补助</t>
  </si>
  <si>
    <t>对社会保险基金补助</t>
  </si>
  <si>
    <t>补充全国社会保障基金</t>
  </si>
  <si>
    <t>国内债务付息</t>
  </si>
  <si>
    <t>国外债务付息</t>
  </si>
  <si>
    <t>国内债务发行费用</t>
  </si>
  <si>
    <t>国外债务发行费用</t>
  </si>
  <si>
    <t>国内债务还本</t>
  </si>
  <si>
    <t>国外债务还本</t>
  </si>
  <si>
    <t>上下级政府间转移性支出</t>
  </si>
  <si>
    <t>援助其他地区支出</t>
  </si>
  <si>
    <t>债务转贷</t>
  </si>
  <si>
    <t>预备费</t>
  </si>
  <si>
    <t>预留</t>
  </si>
  <si>
    <t>赠与</t>
  </si>
  <si>
    <t>国家赔偿费用支出</t>
  </si>
  <si>
    <t>对民间非营利组织和群众性自治组织补贴</t>
  </si>
  <si>
    <t>一、机关工资福利支出</t>
    <phoneticPr fontId="35" type="noConversion"/>
  </si>
  <si>
    <t>其他商品和服务支出</t>
    <phoneticPr fontId="35" type="noConversion"/>
  </si>
  <si>
    <t>二、机关商品和服务支出</t>
    <phoneticPr fontId="35" type="noConversion"/>
  </si>
  <si>
    <t>三、机关资本性支出（一）</t>
    <phoneticPr fontId="35" type="noConversion"/>
  </si>
  <si>
    <t>四、机关资本性支出（二）</t>
    <phoneticPr fontId="35" type="noConversion"/>
  </si>
  <si>
    <t>五、对事业单位经常性补助</t>
    <phoneticPr fontId="35" type="noConversion"/>
  </si>
  <si>
    <t>七、对事业单位资本性补助</t>
    <phoneticPr fontId="35" type="noConversion"/>
  </si>
  <si>
    <t>项   目</t>
    <phoneticPr fontId="35" type="noConversion"/>
  </si>
  <si>
    <t>合   计</t>
    <phoneticPr fontId="35" type="noConversion"/>
  </si>
  <si>
    <t>合  计</t>
    <phoneticPr fontId="35" type="noConversion"/>
  </si>
  <si>
    <t>附件</t>
    <phoneticPr fontId="35" type="noConversion"/>
  </si>
  <si>
    <t>附表1-1：2019年度一般公共预算收入预算表</t>
  </si>
  <si>
    <t>附表1-2：2019年度一般公共预算支出预算表</t>
  </si>
  <si>
    <t>附表1-4：2019年度一般公共预算本级支出预算表</t>
  </si>
  <si>
    <t>附表1-5：2019年度一般公共预算本级支出经济分类情况表</t>
  </si>
  <si>
    <t>附表1-6：2019年度一般公共预算本级基本支出经济分类情况表</t>
  </si>
  <si>
    <t>附表1-7：2019年度对下税收返还和转移支付预算表</t>
  </si>
  <si>
    <t>附表1-8：2019年度本级一般公共预算“三公”经费支出预算表</t>
  </si>
  <si>
    <t>附表1-11：2019年度政府性基金本级收入预算表</t>
  </si>
  <si>
    <t>附表1-12：2019年度政府性基金本级支出预算表</t>
  </si>
  <si>
    <t>附表1-13：2019年度政府性基金转移支付预算表</t>
  </si>
  <si>
    <t>附表1-16：2019年度本级国有资本经营收入预算表</t>
  </si>
  <si>
    <t>附表1-17：2019年度本级国有资本经营支出预算表</t>
  </si>
  <si>
    <t>附表1-20：2019年度本级社会保险基金预算收入表</t>
  </si>
  <si>
    <t>附表1-21：2019年度本级社会保险基金预算支出表</t>
  </si>
  <si>
    <t>2019年度一般公共预算收入预算表</t>
    <phoneticPr fontId="35" type="noConversion"/>
  </si>
  <si>
    <t>上年预算数</t>
    <phoneticPr fontId="35" type="noConversion"/>
  </si>
  <si>
    <t>预算数为上年预算数的％</t>
    <phoneticPr fontId="35" type="noConversion"/>
  </si>
  <si>
    <t xml:space="preserve">    环境保护税</t>
    <phoneticPr fontId="35" type="noConversion"/>
  </si>
  <si>
    <t>2019年度一般公共预算支出预算表</t>
    <phoneticPr fontId="35" type="noConversion"/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</si>
  <si>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</si>
  <si>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</si>
  <si>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</si>
  <si>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</si>
  <si>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</si>
  <si>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</si>
  <si>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</si>
  <si>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</si>
  <si>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</si>
  <si>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</si>
  <si>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</si>
  <si>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十三、自然资源海洋气象支出</t>
  </si>
  <si>
    <t>十四、住房保障支出</t>
  </si>
  <si>
    <t>十五、粮油物资储备支出</t>
  </si>
  <si>
    <t>十六、灾害防治及应急管理支出</t>
  </si>
  <si>
    <t>十七、预备费</t>
  </si>
  <si>
    <t>十八、其它支出</t>
  </si>
  <si>
    <t>十九、债务付息支出</t>
  </si>
  <si>
    <t>二十、债务发行费用支出</t>
  </si>
  <si>
    <t>上年预算数</t>
    <phoneticPr fontId="35" type="noConversion"/>
  </si>
  <si>
    <t>预算数为上年预算数的％</t>
    <phoneticPr fontId="35" type="noConversion"/>
  </si>
  <si>
    <t>2019年度一般公共预算本级支出预算表</t>
    <phoneticPr fontId="35" type="noConversion"/>
  </si>
  <si>
    <t>上年预算数</t>
    <phoneticPr fontId="35" type="noConversion"/>
  </si>
  <si>
    <t>2019年度一般公共预算本级支出经济分类情况表</t>
    <phoneticPr fontId="35" type="noConversion"/>
  </si>
  <si>
    <t>3、</t>
    <phoneticPr fontId="83" type="noConversion"/>
  </si>
  <si>
    <t>5、</t>
  </si>
  <si>
    <t>6、</t>
  </si>
  <si>
    <t>7、</t>
  </si>
  <si>
    <t>8、</t>
  </si>
  <si>
    <t>9、</t>
  </si>
  <si>
    <t>10、</t>
  </si>
  <si>
    <t>11、</t>
  </si>
  <si>
    <t>12、</t>
  </si>
  <si>
    <t>13、</t>
  </si>
  <si>
    <t>14、</t>
  </si>
  <si>
    <t>2019年度一般公共预算本级基本支出经济分类情况表</t>
    <phoneticPr fontId="35" type="noConversion"/>
  </si>
  <si>
    <t xml:space="preserve">      ①行政运行</t>
    <phoneticPr fontId="35" type="noConversion"/>
  </si>
  <si>
    <t xml:space="preserve">      ②一般行政管理事务</t>
    <phoneticPr fontId="35" type="noConversion"/>
  </si>
  <si>
    <t xml:space="preserve">      ③人大会议</t>
    <phoneticPr fontId="35" type="noConversion"/>
  </si>
  <si>
    <t xml:space="preserve">      ④代表工作</t>
    <phoneticPr fontId="35" type="noConversion"/>
  </si>
  <si>
    <t xml:space="preserve">    2.政协事务</t>
    <phoneticPr fontId="35" type="noConversion"/>
  </si>
  <si>
    <t xml:space="preserve">      ③政协会议</t>
    <phoneticPr fontId="35" type="noConversion"/>
  </si>
  <si>
    <t xml:space="preserve">      ②机关服务</t>
    <phoneticPr fontId="35" type="noConversion"/>
  </si>
  <si>
    <t xml:space="preserve">      ③政务公开审批</t>
    <phoneticPr fontId="35" type="noConversion"/>
  </si>
  <si>
    <t xml:space="preserve">      ④信访事务</t>
    <phoneticPr fontId="35" type="noConversion"/>
  </si>
  <si>
    <t xml:space="preserve">    4.发展与改革事务</t>
    <phoneticPr fontId="35" type="noConversion"/>
  </si>
  <si>
    <t xml:space="preserve">      ③物价管理</t>
    <phoneticPr fontId="35" type="noConversion"/>
  </si>
  <si>
    <t xml:space="preserve">      ④事业运行</t>
    <phoneticPr fontId="35" type="noConversion"/>
  </si>
  <si>
    <t xml:space="preserve">    5.统计信息事务</t>
    <phoneticPr fontId="35" type="noConversion"/>
  </si>
  <si>
    <t xml:space="preserve">      ②专项统计业务</t>
    <phoneticPr fontId="35" type="noConversion"/>
  </si>
  <si>
    <t xml:space="preserve">      ③统计抽样调查</t>
    <phoneticPr fontId="35" type="noConversion"/>
  </si>
  <si>
    <t xml:space="preserve">    6.财政事务</t>
    <phoneticPr fontId="35" type="noConversion"/>
  </si>
  <si>
    <t xml:space="preserve">      ③事业运行</t>
    <phoneticPr fontId="35" type="noConversion"/>
  </si>
  <si>
    <t xml:space="preserve">    7.审计事务</t>
    <phoneticPr fontId="35" type="noConversion"/>
  </si>
  <si>
    <t xml:space="preserve">      ②审计业务</t>
    <phoneticPr fontId="35" type="noConversion"/>
  </si>
  <si>
    <t xml:space="preserve">      ③派驻派出机构</t>
    <phoneticPr fontId="35" type="noConversion"/>
  </si>
  <si>
    <t xml:space="preserve">      ①一般行政管理事务</t>
    <phoneticPr fontId="35" type="noConversion"/>
  </si>
  <si>
    <t xml:space="preserve">      ③宗教事务</t>
    <phoneticPr fontId="35" type="noConversion"/>
  </si>
  <si>
    <t xml:space="preserve">      ①消费者权益保护</t>
    <phoneticPr fontId="35" type="noConversion"/>
  </si>
  <si>
    <t xml:space="preserve">      ②其他市场监督管理事务</t>
    <phoneticPr fontId="35" type="noConversion"/>
  </si>
  <si>
    <t>二、国防支出</t>
    <phoneticPr fontId="35" type="noConversion"/>
  </si>
  <si>
    <t xml:space="preserve">    1.国防动员</t>
    <phoneticPr fontId="35" type="noConversion"/>
  </si>
  <si>
    <t xml:space="preserve">      ①民兵</t>
    <phoneticPr fontId="35" type="noConversion"/>
  </si>
  <si>
    <t>三、公共安全支出</t>
    <phoneticPr fontId="35" type="noConversion"/>
  </si>
  <si>
    <t xml:space="preserve">    1.司法</t>
    <phoneticPr fontId="35" type="noConversion"/>
  </si>
  <si>
    <t xml:space="preserve">      ②基层司法业务</t>
    <phoneticPr fontId="35" type="noConversion"/>
  </si>
  <si>
    <t xml:space="preserve">      ③普法宣传</t>
    <phoneticPr fontId="35" type="noConversion"/>
  </si>
  <si>
    <t xml:space="preserve">      ④法律援助</t>
    <phoneticPr fontId="35" type="noConversion"/>
  </si>
  <si>
    <t xml:space="preserve">    2.其他公共安全支出</t>
    <phoneticPr fontId="35" type="noConversion"/>
  </si>
  <si>
    <t xml:space="preserve">      ①其他公共安全支出</t>
    <phoneticPr fontId="35" type="noConversion"/>
  </si>
  <si>
    <t>四、教育支出</t>
    <phoneticPr fontId="35" type="noConversion"/>
  </si>
  <si>
    <t xml:space="preserve">    1.教育管理事务</t>
    <phoneticPr fontId="35" type="noConversion"/>
  </si>
  <si>
    <t xml:space="preserve">      ②其他教育管理事务支出</t>
    <phoneticPr fontId="35" type="noConversion"/>
  </si>
  <si>
    <t xml:space="preserve">    2.普通教育</t>
    <phoneticPr fontId="35" type="noConversion"/>
  </si>
  <si>
    <t xml:space="preserve">      ①学前教育</t>
    <phoneticPr fontId="35" type="noConversion"/>
  </si>
  <si>
    <t xml:space="preserve">      ②小学教育</t>
    <phoneticPr fontId="35" type="noConversion"/>
  </si>
  <si>
    <t xml:space="preserve">      ③初中教育</t>
    <phoneticPr fontId="35" type="noConversion"/>
  </si>
  <si>
    <t xml:space="preserve">      ④高中教育</t>
    <phoneticPr fontId="35" type="noConversion"/>
  </si>
  <si>
    <t xml:space="preserve">    3.职业教育</t>
    <phoneticPr fontId="35" type="noConversion"/>
  </si>
  <si>
    <t xml:space="preserve">      ①中专教育</t>
    <phoneticPr fontId="35" type="noConversion"/>
  </si>
  <si>
    <t xml:space="preserve">    4.成人教育</t>
    <phoneticPr fontId="35" type="noConversion"/>
  </si>
  <si>
    <t xml:space="preserve">      ①其他成人教育支出</t>
    <phoneticPr fontId="35" type="noConversion"/>
  </si>
  <si>
    <t xml:space="preserve">    5.特殊教育</t>
    <phoneticPr fontId="35" type="noConversion"/>
  </si>
  <si>
    <t xml:space="preserve">      ①特殊学校教育</t>
    <phoneticPr fontId="35" type="noConversion"/>
  </si>
  <si>
    <t xml:space="preserve">    6.进修及培训</t>
    <phoneticPr fontId="35" type="noConversion"/>
  </si>
  <si>
    <t xml:space="preserve">      ①教师进修</t>
    <phoneticPr fontId="35" type="noConversion"/>
  </si>
  <si>
    <t xml:space="preserve">      ②干部教育</t>
    <phoneticPr fontId="35" type="noConversion"/>
  </si>
  <si>
    <t xml:space="preserve">    7.教育费附加安排的支出</t>
    <phoneticPr fontId="35" type="noConversion"/>
  </si>
  <si>
    <t xml:space="preserve">      ①其他教育费附加安排的支出</t>
    <phoneticPr fontId="35" type="noConversion"/>
  </si>
  <si>
    <t>五、科学技术支出</t>
    <phoneticPr fontId="35" type="noConversion"/>
  </si>
  <si>
    <t xml:space="preserve">    1.科学技术管理事务</t>
    <phoneticPr fontId="35" type="noConversion"/>
  </si>
  <si>
    <t xml:space="preserve">      ②其他科学技术管理事务支出</t>
    <phoneticPr fontId="35" type="noConversion"/>
  </si>
  <si>
    <t xml:space="preserve">    2.技术研究与开发</t>
    <phoneticPr fontId="35" type="noConversion"/>
  </si>
  <si>
    <t xml:space="preserve">      ①其他技术研究与开发支出</t>
    <phoneticPr fontId="35" type="noConversion"/>
  </si>
  <si>
    <t xml:space="preserve">    3.科学技术普及</t>
    <phoneticPr fontId="35" type="noConversion"/>
  </si>
  <si>
    <t xml:space="preserve">      ①机构运行</t>
    <phoneticPr fontId="35" type="noConversion"/>
  </si>
  <si>
    <t xml:space="preserve">      ②科普活动</t>
    <phoneticPr fontId="35" type="noConversion"/>
  </si>
  <si>
    <t xml:space="preserve">      ①其他科学技术支出</t>
    <phoneticPr fontId="35" type="noConversion"/>
  </si>
  <si>
    <t>六、文化旅游体育与传媒支出</t>
    <phoneticPr fontId="35" type="noConversion"/>
  </si>
  <si>
    <t xml:space="preserve">      ④文化活动</t>
    <phoneticPr fontId="35" type="noConversion"/>
  </si>
  <si>
    <t xml:space="preserve">      ⑤群众文化</t>
    <phoneticPr fontId="35" type="noConversion"/>
  </si>
  <si>
    <t xml:space="preserve">    2.体育</t>
    <phoneticPr fontId="35" type="noConversion"/>
  </si>
  <si>
    <t xml:space="preserve">      ①体育竞赛</t>
    <phoneticPr fontId="35" type="noConversion"/>
  </si>
  <si>
    <t xml:space="preserve">      ②群众体育</t>
    <phoneticPr fontId="35" type="noConversion"/>
  </si>
  <si>
    <t xml:space="preserve">    3.新闻出版广播影视</t>
    <phoneticPr fontId="35" type="noConversion"/>
  </si>
  <si>
    <t xml:space="preserve">      ①其他新闻出版广播影视支出</t>
    <phoneticPr fontId="35" type="noConversion"/>
  </si>
  <si>
    <t xml:space="preserve">    4.其他文化体育与传媒支出</t>
    <phoneticPr fontId="35" type="noConversion"/>
  </si>
  <si>
    <t xml:space="preserve">      ①其他文化体育与传媒支出</t>
    <phoneticPr fontId="35" type="noConversion"/>
  </si>
  <si>
    <t>七、社会保障和就业支出</t>
    <phoneticPr fontId="35" type="noConversion"/>
  </si>
  <si>
    <t xml:space="preserve">    1.人力资源和社会保障管理事务</t>
    <phoneticPr fontId="35" type="noConversion"/>
  </si>
  <si>
    <t xml:space="preserve">      ③劳动保障监察</t>
    <phoneticPr fontId="35" type="noConversion"/>
  </si>
  <si>
    <t xml:space="preserve">      ④就业管理事务</t>
    <phoneticPr fontId="35" type="noConversion"/>
  </si>
  <si>
    <t xml:space="preserve">    2.民政管理事务</t>
    <phoneticPr fontId="35" type="noConversion"/>
  </si>
  <si>
    <t xml:space="preserve">    3.行政事业单位离退休</t>
    <phoneticPr fontId="35" type="noConversion"/>
  </si>
  <si>
    <t xml:space="preserve">      ①归口管理的行政单位离退休</t>
    <phoneticPr fontId="35" type="noConversion"/>
  </si>
  <si>
    <t xml:space="preserve">      ②事业单位离退休</t>
    <phoneticPr fontId="35" type="noConversion"/>
  </si>
  <si>
    <t xml:space="preserve">    4.就业补助</t>
    <phoneticPr fontId="35" type="noConversion"/>
  </si>
  <si>
    <t xml:space="preserve">      ①其它就业补助支出</t>
    <phoneticPr fontId="35" type="noConversion"/>
  </si>
  <si>
    <t xml:space="preserve">    5.抚恤</t>
    <phoneticPr fontId="35" type="noConversion"/>
  </si>
  <si>
    <t xml:space="preserve">      ①伤残抚恤</t>
    <phoneticPr fontId="35" type="noConversion"/>
  </si>
  <si>
    <t xml:space="preserve">      ②在乡复员、退伍军人生活补助</t>
    <phoneticPr fontId="35" type="noConversion"/>
  </si>
  <si>
    <t xml:space="preserve">      ③义务兵优待</t>
    <phoneticPr fontId="35" type="noConversion"/>
  </si>
  <si>
    <t xml:space="preserve">    6.退役安置</t>
    <phoneticPr fontId="35" type="noConversion"/>
  </si>
  <si>
    <t xml:space="preserve">      ①退役士兵安置</t>
    <phoneticPr fontId="35" type="noConversion"/>
  </si>
  <si>
    <t xml:space="preserve">    7.社会福利</t>
    <phoneticPr fontId="35" type="noConversion"/>
  </si>
  <si>
    <t xml:space="preserve">    8.残疾人事业</t>
    <phoneticPr fontId="35" type="noConversion"/>
  </si>
  <si>
    <t xml:space="preserve">    9.红十字事业</t>
    <phoneticPr fontId="35" type="noConversion"/>
  </si>
  <si>
    <t xml:space="preserve">    10.最低生活保障</t>
    <phoneticPr fontId="35" type="noConversion"/>
  </si>
  <si>
    <t xml:space="preserve">      ①城市最低生活保障金支出</t>
    <phoneticPr fontId="35" type="noConversion"/>
  </si>
  <si>
    <t xml:space="preserve">    11.临时救助</t>
    <phoneticPr fontId="35" type="noConversion"/>
  </si>
  <si>
    <t xml:space="preserve">      ①临时救助支出</t>
    <phoneticPr fontId="35" type="noConversion"/>
  </si>
  <si>
    <t xml:space="preserve">      ①财政对生育保险基金的补助</t>
    <phoneticPr fontId="35" type="noConversion"/>
  </si>
  <si>
    <t xml:space="preserve">      ②拥军优属</t>
    <phoneticPr fontId="35" type="noConversion"/>
  </si>
  <si>
    <t>八、卫生健康支出</t>
    <phoneticPr fontId="35" type="noConversion"/>
  </si>
  <si>
    <t xml:space="preserve">    2.基层医疗卫生机构</t>
    <phoneticPr fontId="35" type="noConversion"/>
  </si>
  <si>
    <t xml:space="preserve">      ①城市社区卫生机构</t>
    <phoneticPr fontId="35" type="noConversion"/>
  </si>
  <si>
    <t xml:space="preserve">    3.公共卫生</t>
    <phoneticPr fontId="35" type="noConversion"/>
  </si>
  <si>
    <t xml:space="preserve">      ①疾病预防控制机构</t>
    <phoneticPr fontId="35" type="noConversion"/>
  </si>
  <si>
    <t xml:space="preserve">      ②卫生监督机构</t>
    <phoneticPr fontId="35" type="noConversion"/>
  </si>
  <si>
    <t xml:space="preserve">      ③妇幼保健机构</t>
    <phoneticPr fontId="35" type="noConversion"/>
  </si>
  <si>
    <t xml:space="preserve">    4.计划生育事务</t>
    <phoneticPr fontId="35" type="noConversion"/>
  </si>
  <si>
    <t xml:space="preserve">      ①计划生育机构</t>
    <phoneticPr fontId="35" type="noConversion"/>
  </si>
  <si>
    <t xml:space="preserve">      ②计划生育服务</t>
    <phoneticPr fontId="35" type="noConversion"/>
  </si>
  <si>
    <t xml:space="preserve">    5.行政事业单位医疗</t>
    <phoneticPr fontId="35" type="noConversion"/>
  </si>
  <si>
    <t xml:space="preserve">      ①行政单位医疗</t>
    <phoneticPr fontId="35" type="noConversion"/>
  </si>
  <si>
    <t xml:space="preserve">    6.财政对基本医疗保险基金的补助</t>
    <phoneticPr fontId="35" type="noConversion"/>
  </si>
  <si>
    <t xml:space="preserve">      ①财政对城乡居民基本医疗保险基金的补助</t>
    <phoneticPr fontId="35" type="noConversion"/>
  </si>
  <si>
    <t>九、节能环保支出</t>
    <phoneticPr fontId="35" type="noConversion"/>
  </si>
  <si>
    <t xml:space="preserve">    1.环境保护管理事务</t>
    <phoneticPr fontId="35" type="noConversion"/>
  </si>
  <si>
    <t xml:space="preserve">    2.污染减排</t>
    <phoneticPr fontId="35" type="noConversion"/>
  </si>
  <si>
    <t xml:space="preserve">      ①环境监测与信息</t>
    <phoneticPr fontId="35" type="noConversion"/>
  </si>
  <si>
    <t xml:space="preserve">      ②环境执法监察</t>
    <phoneticPr fontId="35" type="noConversion"/>
  </si>
  <si>
    <t>十、城乡社区支出</t>
    <phoneticPr fontId="35" type="noConversion"/>
  </si>
  <si>
    <t xml:space="preserve">    1.城乡社区管理事务</t>
    <phoneticPr fontId="35" type="noConversion"/>
  </si>
  <si>
    <t xml:space="preserve">      ③城管执法</t>
    <phoneticPr fontId="35" type="noConversion"/>
  </si>
  <si>
    <t xml:space="preserve">      ④工程建设管理</t>
    <phoneticPr fontId="35" type="noConversion"/>
  </si>
  <si>
    <t xml:space="preserve">    2.城乡社区公共设施</t>
    <phoneticPr fontId="35" type="noConversion"/>
  </si>
  <si>
    <t xml:space="preserve">      ①其他城乡社区公共设施支出</t>
    <phoneticPr fontId="35" type="noConversion"/>
  </si>
  <si>
    <t xml:space="preserve">    3.城乡社区环境卫生</t>
    <phoneticPr fontId="35" type="noConversion"/>
  </si>
  <si>
    <t xml:space="preserve">      ①城乡社区环境卫生</t>
    <phoneticPr fontId="35" type="noConversion"/>
  </si>
  <si>
    <t>十一、农林水支出</t>
    <phoneticPr fontId="35" type="noConversion"/>
  </si>
  <si>
    <t xml:space="preserve">    1.农业</t>
    <phoneticPr fontId="35" type="noConversion"/>
  </si>
  <si>
    <t xml:space="preserve">      ②事业运行</t>
    <phoneticPr fontId="35" type="noConversion"/>
  </si>
  <si>
    <t xml:space="preserve">      ③科技转化与推广服务</t>
    <phoneticPr fontId="35" type="noConversion"/>
  </si>
  <si>
    <t xml:space="preserve">      ④病虫害控制</t>
    <phoneticPr fontId="35" type="noConversion"/>
  </si>
  <si>
    <t xml:space="preserve">      ⑤农产品质量安全</t>
    <phoneticPr fontId="35" type="noConversion"/>
  </si>
  <si>
    <t xml:space="preserve">      ⑥农业组织化与产业化经营</t>
    <phoneticPr fontId="35" type="noConversion"/>
  </si>
  <si>
    <t xml:space="preserve">      ⑦农产品加工与促销</t>
    <phoneticPr fontId="35" type="noConversion"/>
  </si>
  <si>
    <t xml:space="preserve">      ⑧其他农业支出</t>
    <phoneticPr fontId="35" type="noConversion"/>
  </si>
  <si>
    <t xml:space="preserve">    2.林业和草原</t>
    <phoneticPr fontId="35" type="noConversion"/>
  </si>
  <si>
    <t xml:space="preserve">    3.水利</t>
    <phoneticPr fontId="35" type="noConversion"/>
  </si>
  <si>
    <t>十二、交通运输支出</t>
    <phoneticPr fontId="35" type="noConversion"/>
  </si>
  <si>
    <t xml:space="preserve">    1.公路水路运输</t>
    <phoneticPr fontId="35" type="noConversion"/>
  </si>
  <si>
    <t>十三、自然资源海洋气象支出</t>
    <phoneticPr fontId="35" type="noConversion"/>
  </si>
  <si>
    <t xml:space="preserve">    1.气象事务</t>
    <phoneticPr fontId="35" type="noConversion"/>
  </si>
  <si>
    <t xml:space="preserve">      ①其他气象事务支出</t>
    <phoneticPr fontId="35" type="noConversion"/>
  </si>
  <si>
    <t>十四、住房保障支出</t>
    <phoneticPr fontId="35" type="noConversion"/>
  </si>
  <si>
    <t>十五、粮油物资储备支出</t>
    <phoneticPr fontId="35" type="noConversion"/>
  </si>
  <si>
    <t xml:space="preserve">    1.粮油事务</t>
    <phoneticPr fontId="35" type="noConversion"/>
  </si>
  <si>
    <t xml:space="preserve">      ①粮食风险基金</t>
    <phoneticPr fontId="35" type="noConversion"/>
  </si>
  <si>
    <t>十六、灾害防治及应急管理支出</t>
    <phoneticPr fontId="35" type="noConversion"/>
  </si>
  <si>
    <t xml:space="preserve">      ③其他应急管理支出</t>
    <phoneticPr fontId="35" type="noConversion"/>
  </si>
  <si>
    <t>十七、预备费</t>
    <phoneticPr fontId="35" type="noConversion"/>
  </si>
  <si>
    <t>十八、其它支出</t>
    <phoneticPr fontId="35" type="noConversion"/>
  </si>
  <si>
    <t xml:space="preserve">    1.其他支出</t>
    <phoneticPr fontId="35" type="noConversion"/>
  </si>
  <si>
    <t xml:space="preserve">      ①其他支出</t>
    <phoneticPr fontId="35" type="noConversion"/>
  </si>
  <si>
    <t>十九、债务付息支出</t>
    <phoneticPr fontId="35" type="noConversion"/>
  </si>
  <si>
    <t xml:space="preserve">    1.地方政府一般债务付息支出</t>
    <phoneticPr fontId="35" type="noConversion"/>
  </si>
  <si>
    <t xml:space="preserve">      ①地方政府一般债券付息支出</t>
    <phoneticPr fontId="35" type="noConversion"/>
  </si>
  <si>
    <t>二十、债务发行费用支出</t>
    <phoneticPr fontId="35" type="noConversion"/>
  </si>
  <si>
    <t xml:space="preserve">    1.地方政府一般债务发行费用支出</t>
    <phoneticPr fontId="35" type="noConversion"/>
  </si>
  <si>
    <t xml:space="preserve">      ③台湾事务</t>
    <phoneticPr fontId="35" type="noConversion"/>
  </si>
  <si>
    <t xml:space="preserve">      ⑤其他普通教育支出</t>
    <phoneticPr fontId="35" type="noConversion"/>
  </si>
  <si>
    <t xml:space="preserve">      ⑤社区矫正</t>
    <phoneticPr fontId="35" type="noConversion"/>
  </si>
  <si>
    <t xml:space="preserve">      ⑥文化和旅游市场管理</t>
    <phoneticPr fontId="35" type="noConversion"/>
  </si>
  <si>
    <t xml:space="preserve">      ⑥其他司法支出</t>
    <phoneticPr fontId="35" type="noConversion"/>
  </si>
  <si>
    <t xml:space="preserve">      ③图书馆</t>
    <phoneticPr fontId="35" type="noConversion"/>
  </si>
  <si>
    <t xml:space="preserve">      ③其他科学技术普及支出</t>
    <phoneticPr fontId="35" type="noConversion"/>
  </si>
  <si>
    <t xml:space="preserve">      ⑦其他行政事业单位离退休支出</t>
    <phoneticPr fontId="35" type="noConversion"/>
  </si>
  <si>
    <t xml:space="preserve">      ⑦文化创作与保护</t>
    <phoneticPr fontId="35" type="noConversion"/>
  </si>
  <si>
    <r>
      <rPr>
        <sz val="11"/>
        <rFont val="宋体"/>
        <family val="3"/>
        <charset val="134"/>
      </rPr>
      <t xml:space="preserve">      ⑧</t>
    </r>
    <r>
      <rPr>
        <sz val="11"/>
        <rFont val="宋体"/>
        <family val="3"/>
        <charset val="134"/>
        <scheme val="major"/>
      </rPr>
      <t>其他文化和旅游支出</t>
    </r>
    <phoneticPr fontId="35" type="noConversion"/>
  </si>
  <si>
    <t xml:space="preserve">      ⑤社会保险业务管理事务</t>
    <phoneticPr fontId="35" type="noConversion"/>
  </si>
  <si>
    <t xml:space="preserve">      ⑥社会保险经办机构</t>
    <phoneticPr fontId="35" type="noConversion"/>
  </si>
  <si>
    <t xml:space="preserve">      ⑦劳动人事争议调解仲裁</t>
    <phoneticPr fontId="35" type="noConversion"/>
  </si>
  <si>
    <t xml:space="preserve">      ③老龄事务</t>
    <phoneticPr fontId="35" type="noConversion"/>
  </si>
  <si>
    <t xml:space="preserve">      ④行政区划和地名管理</t>
    <phoneticPr fontId="35" type="noConversion"/>
  </si>
  <si>
    <t xml:space="preserve">      ⑤基层政权和社区建设</t>
    <phoneticPr fontId="35" type="noConversion"/>
  </si>
  <si>
    <t xml:space="preserve">      ①儿童福利</t>
    <phoneticPr fontId="35" type="noConversion"/>
  </si>
  <si>
    <t xml:space="preserve">      ②老年福利</t>
    <phoneticPr fontId="35" type="noConversion"/>
  </si>
  <si>
    <t xml:space="preserve">      ③殡葬</t>
    <phoneticPr fontId="35" type="noConversion"/>
  </si>
  <si>
    <t xml:space="preserve">      ④其他优抚支出</t>
    <phoneticPr fontId="35" type="noConversion"/>
  </si>
  <si>
    <t xml:space="preserve">      ④社会福利事业单位</t>
    <phoneticPr fontId="35" type="noConversion"/>
  </si>
  <si>
    <t xml:space="preserve">    13.财政对基本养老保险基金的补助</t>
    <phoneticPr fontId="35" type="noConversion"/>
  </si>
  <si>
    <t xml:space="preserve">      ①城市特困人员救助供养支出</t>
    <phoneticPr fontId="35" type="noConversion"/>
  </si>
  <si>
    <t xml:space="preserve">    16.其他社会保障和就业支出</t>
    <phoneticPr fontId="35" type="noConversion"/>
  </si>
  <si>
    <t xml:space="preserve">      ①其他社会保障和就业支出</t>
    <phoneticPr fontId="35" type="noConversion"/>
  </si>
  <si>
    <t xml:space="preserve">      ③其他计划生育事务支出</t>
    <phoneticPr fontId="35" type="noConversion"/>
  </si>
  <si>
    <t xml:space="preserve">      ②其他基层医疗卫生机构支出</t>
    <phoneticPr fontId="35" type="noConversion"/>
  </si>
  <si>
    <t xml:space="preserve">      ①优抚对象医疗补助</t>
    <phoneticPr fontId="35" type="noConversion"/>
  </si>
  <si>
    <t xml:space="preserve">      ②林业防灾减灾</t>
    <phoneticPr fontId="35" type="noConversion"/>
  </si>
  <si>
    <t xml:space="preserve">      ③其他林业和草原支出</t>
    <phoneticPr fontId="35" type="noConversion"/>
  </si>
  <si>
    <t xml:space="preserve">    4.农村综合改革</t>
    <phoneticPr fontId="35" type="noConversion"/>
  </si>
  <si>
    <t xml:space="preserve">      ①其他农村综合改革支出</t>
    <phoneticPr fontId="35" type="noConversion"/>
  </si>
  <si>
    <t>上年预算数</t>
    <phoneticPr fontId="35" type="noConversion"/>
  </si>
  <si>
    <t>预算数为上年预算数的％</t>
    <phoneticPr fontId="35" type="noConversion"/>
  </si>
  <si>
    <t>2019年度对下税收返还和转移支付预算表</t>
    <phoneticPr fontId="35" type="noConversion"/>
  </si>
  <si>
    <t>2019年度本级一般公共预算“三公”经费支出预算表</t>
    <phoneticPr fontId="35" type="noConversion"/>
  </si>
  <si>
    <t>2019年度政府性基金本级收入预算表</t>
    <phoneticPr fontId="35" type="noConversion"/>
  </si>
  <si>
    <t>2019年度政府性基金本级支出预算表</t>
    <phoneticPr fontId="35" type="noConversion"/>
  </si>
  <si>
    <t>一、城乡社区支出</t>
    <phoneticPr fontId="35" type="noConversion"/>
  </si>
  <si>
    <t>二、债务付息支出</t>
    <phoneticPr fontId="35" type="noConversion"/>
  </si>
  <si>
    <t>三、债务发行费用支出</t>
    <phoneticPr fontId="35" type="noConversion"/>
  </si>
  <si>
    <t xml:space="preserve">    1.人大事务</t>
    <phoneticPr fontId="35" type="noConversion"/>
  </si>
  <si>
    <t xml:space="preserve">    1.国有土地使用权出让收入及对应专项债务收入安排的支出</t>
    <phoneticPr fontId="35" type="noConversion"/>
  </si>
  <si>
    <t xml:space="preserve">      ①行政运行</t>
    <phoneticPr fontId="35" type="noConversion"/>
  </si>
  <si>
    <t xml:space="preserve">    1.地方政府专项债务付息支出</t>
    <phoneticPr fontId="35" type="noConversion"/>
  </si>
  <si>
    <t xml:space="preserve">      ①征地和拆迁补偿支出</t>
    <phoneticPr fontId="35" type="noConversion"/>
  </si>
  <si>
    <t xml:space="preserve">      ①国有土地使用权出让金债务付息支出</t>
    <phoneticPr fontId="35" type="noConversion"/>
  </si>
  <si>
    <t xml:space="preserve">    1.地方政府专项债务发行费用支出</t>
    <phoneticPr fontId="35" type="noConversion"/>
  </si>
  <si>
    <t xml:space="preserve">      ①国有土地使用权出让金债务发行费用支出</t>
    <phoneticPr fontId="35" type="noConversion"/>
  </si>
  <si>
    <t>2019年度政府性基金转移支付预算表</t>
    <phoneticPr fontId="35" type="noConversion"/>
  </si>
  <si>
    <t>2019年度本级国有资本经营收入预算表</t>
    <phoneticPr fontId="35" type="noConversion"/>
  </si>
  <si>
    <t>上年预算数</t>
    <phoneticPr fontId="35" type="noConversion"/>
  </si>
  <si>
    <t>预算数为上年预算数的％</t>
    <phoneticPr fontId="35" type="noConversion"/>
  </si>
  <si>
    <t>2019年度本级国有资本经营支出预算表</t>
    <phoneticPr fontId="35" type="noConversion"/>
  </si>
  <si>
    <t xml:space="preserve">    结转下年</t>
    <phoneticPr fontId="35" type="noConversion"/>
  </si>
  <si>
    <t>2019年度本级社会保险基金预算收入表</t>
    <phoneticPr fontId="35" type="noConversion"/>
  </si>
  <si>
    <t>2019年度本级社会保险基金预算支出表</t>
    <phoneticPr fontId="35" type="noConversion"/>
  </si>
  <si>
    <t>一般公共预算支出合计</t>
  </si>
  <si>
    <t xml:space="preserve">      ①一般行政管理事务</t>
  </si>
  <si>
    <t xml:space="preserve">    7.医疗救助</t>
  </si>
  <si>
    <t xml:space="preserve">      ①城乡医疗救助</t>
  </si>
  <si>
    <t xml:space="preserve">      ②水资源节约管理与保护</t>
  </si>
  <si>
    <t xml:space="preserve">      ③防汛</t>
  </si>
  <si>
    <t xml:space="preserve">      ④其他水利支出</t>
  </si>
  <si>
    <t>本级预算</t>
    <phoneticPr fontId="35" type="noConversion"/>
  </si>
  <si>
    <t>上级转移支付</t>
    <phoneticPr fontId="35" type="noConversion"/>
  </si>
  <si>
    <t>合计</t>
    <phoneticPr fontId="35" type="noConversion"/>
  </si>
  <si>
    <t xml:space="preserve">      ①财政对企业职工基本养老保险基金的补助</t>
    <phoneticPr fontId="35" type="noConversion"/>
  </si>
  <si>
    <t xml:space="preserve">      ②一般行政管理事务</t>
    <phoneticPr fontId="35" type="noConversion"/>
  </si>
  <si>
    <t xml:space="preserve">      ②财政对城乡居民基本养老保险基金的补助</t>
    <phoneticPr fontId="35" type="noConversion"/>
  </si>
  <si>
    <t xml:space="preserve">      ④基本公共卫生服务</t>
    <phoneticPr fontId="35" type="noConversion"/>
  </si>
  <si>
    <t xml:space="preserve">      ⑤其他城乡社区管理事务支出</t>
    <phoneticPr fontId="35" type="noConversion"/>
  </si>
  <si>
    <t xml:space="preserve">    8.优抚对象医疗</t>
    <phoneticPr fontId="35" type="noConversion"/>
  </si>
  <si>
    <t xml:space="preserve">      ①其他人力资源事务支出</t>
  </si>
  <si>
    <t xml:space="preserve">    9.纪检监察事务</t>
    <phoneticPr fontId="35" type="noConversion"/>
  </si>
  <si>
    <t xml:space="preserve">    10.商贸事务</t>
    <phoneticPr fontId="35" type="noConversion"/>
  </si>
  <si>
    <t xml:space="preserve">    11.民族事务</t>
    <phoneticPr fontId="35" type="noConversion"/>
  </si>
  <si>
    <t xml:space="preserve">    12.港澳台事务</t>
    <phoneticPr fontId="35" type="noConversion"/>
  </si>
  <si>
    <t xml:space="preserve">    13.档案事务</t>
    <phoneticPr fontId="35" type="noConversion"/>
  </si>
  <si>
    <t xml:space="preserve">    14.民主党派及工商联事务</t>
    <phoneticPr fontId="35" type="noConversion"/>
  </si>
  <si>
    <t xml:space="preserve">    15.群众团体事务</t>
    <phoneticPr fontId="35" type="noConversion"/>
  </si>
  <si>
    <t xml:space="preserve">    16.党委办公厅（室）及相关机构事务</t>
    <phoneticPr fontId="35" type="noConversion"/>
  </si>
  <si>
    <t xml:space="preserve">    17.组织事务</t>
    <phoneticPr fontId="35" type="noConversion"/>
  </si>
  <si>
    <t xml:space="preserve">    18.宣传事务</t>
    <phoneticPr fontId="35" type="noConversion"/>
  </si>
  <si>
    <t xml:space="preserve">    19.统战事务</t>
    <phoneticPr fontId="35" type="noConversion"/>
  </si>
  <si>
    <t xml:space="preserve">    20.其他共产党事务支出</t>
    <phoneticPr fontId="35" type="noConversion"/>
  </si>
  <si>
    <t xml:space="preserve">    21.市场监督管理事务</t>
    <phoneticPr fontId="35" type="noConversion"/>
  </si>
  <si>
    <t xml:space="preserve">      ①其他教育支出</t>
  </si>
  <si>
    <t xml:space="preserve">    8.其他教育支出</t>
    <phoneticPr fontId="35" type="noConversion"/>
  </si>
  <si>
    <t xml:space="preserve">      ①科技重大专项</t>
  </si>
  <si>
    <t xml:space="preserve">    5.其他科学技术支出</t>
    <phoneticPr fontId="35" type="noConversion"/>
  </si>
  <si>
    <t xml:space="preserve">      ②军队移交政府的离退休人员安置</t>
    <phoneticPr fontId="35" type="noConversion"/>
  </si>
  <si>
    <t xml:space="preserve">      ③离退休人员管理机构</t>
    <phoneticPr fontId="35" type="noConversion"/>
  </si>
  <si>
    <t xml:space="preserve">      ③军队转业干部安置</t>
    <phoneticPr fontId="35" type="noConversion"/>
  </si>
  <si>
    <t xml:space="preserve">      ④机关事业单位基本养老保险缴费支出</t>
    <phoneticPr fontId="35" type="noConversion"/>
  </si>
  <si>
    <t xml:space="preserve">      ④其他退役安置支出</t>
    <phoneticPr fontId="35" type="noConversion"/>
  </si>
  <si>
    <t xml:space="preserve">      ②残疾人康复</t>
    <phoneticPr fontId="35" type="noConversion"/>
  </si>
  <si>
    <t xml:space="preserve">      ③残疾人就业和扶贫</t>
    <phoneticPr fontId="35" type="noConversion"/>
  </si>
  <si>
    <t xml:space="preserve">      ④残疾人生活和护理补贴</t>
    <phoneticPr fontId="35" type="noConversion"/>
  </si>
  <si>
    <t xml:space="preserve">      ⑤机关事业单位职业年金缴费支出</t>
    <phoneticPr fontId="35" type="noConversion"/>
  </si>
  <si>
    <t xml:space="preserve">      ⑤其他残疾人事业支出</t>
    <phoneticPr fontId="35" type="noConversion"/>
  </si>
  <si>
    <t xml:space="preserve">      ⑤重大公共卫生专项</t>
    <phoneticPr fontId="35" type="noConversion"/>
  </si>
  <si>
    <t xml:space="preserve">      ⑥对机关事业单位基本养老保险基金的补助</t>
    <phoneticPr fontId="35" type="noConversion"/>
  </si>
  <si>
    <t xml:space="preserve">      ⑥其他公共卫生支出</t>
    <phoneticPr fontId="35" type="noConversion"/>
  </si>
  <si>
    <t xml:space="preserve">      ①棚户区改造</t>
  </si>
  <si>
    <t xml:space="preserve">      ②公路养护</t>
    <phoneticPr fontId="35" type="noConversion"/>
  </si>
  <si>
    <t xml:space="preserve">      ②其他保障性安居工程支出</t>
    <phoneticPr fontId="35" type="noConversion"/>
  </si>
  <si>
    <t>预算稳定调节基金</t>
    <phoneticPr fontId="35" type="noConversion"/>
  </si>
  <si>
    <t>备注：本区所辖街道作为一级预算部门管理，未单独编制政府预算，为此未有一般公共预算对下税收返还和转移支付预算数据。</t>
    <phoneticPr fontId="35" type="noConversion"/>
  </si>
  <si>
    <t>预算数为上年预算数的％</t>
    <phoneticPr fontId="35" type="noConversion"/>
  </si>
  <si>
    <t>备注：本区所辖街道作为一级预算部门管理，未单独编制政府预算，为此未有政府性基金对下税收返还和转移支付预算数据。</t>
    <phoneticPr fontId="35" type="noConversion"/>
  </si>
  <si>
    <t xml:space="preserve"> 食品公司</t>
    <phoneticPr fontId="35" type="noConversion"/>
  </si>
  <si>
    <t xml:space="preserve"> 饮服公司</t>
    <phoneticPr fontId="35" type="noConversion"/>
  </si>
  <si>
    <t xml:space="preserve"> 百货公司</t>
    <phoneticPr fontId="35" type="noConversion"/>
  </si>
  <si>
    <t xml:space="preserve"> 燃料公司</t>
    <phoneticPr fontId="35" type="noConversion"/>
  </si>
  <si>
    <t xml:space="preserve"> 物资总公司</t>
    <phoneticPr fontId="35" type="noConversion"/>
  </si>
  <si>
    <t xml:space="preserve"> 五交化公司</t>
    <phoneticPr fontId="35" type="noConversion"/>
  </si>
  <si>
    <t xml:space="preserve"> 满江红粮站</t>
    <phoneticPr fontId="35" type="noConversion"/>
  </si>
  <si>
    <t xml:space="preserve"> 供应公司</t>
    <phoneticPr fontId="35" type="noConversion"/>
  </si>
  <si>
    <t xml:space="preserve"> 糖酒副食品</t>
    <phoneticPr fontId="35" type="noConversion"/>
  </si>
  <si>
    <t xml:space="preserve"> 龙头山粮库</t>
    <phoneticPr fontId="35" type="noConversion"/>
  </si>
  <si>
    <t xml:space="preserve"> 鲤城商贸发展有限公司</t>
    <phoneticPr fontId="35" type="noConversion"/>
  </si>
  <si>
    <t xml:space="preserve"> 商业大厦</t>
    <phoneticPr fontId="35" type="noConversion"/>
  </si>
  <si>
    <t xml:space="preserve"> 卫生消毒站技术服务中心</t>
    <phoneticPr fontId="35" type="noConversion"/>
  </si>
  <si>
    <t xml:space="preserve"> 鲤城粮油经营公司</t>
    <phoneticPr fontId="35" type="noConversion"/>
  </si>
  <si>
    <t xml:space="preserve"> 卫生消毒站</t>
    <phoneticPr fontId="35" type="noConversion"/>
  </si>
  <si>
    <t xml:space="preserve"> 购销公司</t>
    <phoneticPr fontId="35" type="noConversion"/>
  </si>
  <si>
    <t xml:space="preserve"> 商业总公司</t>
    <phoneticPr fontId="35" type="noConversion"/>
  </si>
  <si>
    <t xml:space="preserve"> 蔬菜公司</t>
    <phoneticPr fontId="35" type="noConversion"/>
  </si>
  <si>
    <t xml:space="preserve"> 经济发展公司</t>
    <phoneticPr fontId="35" type="noConversion"/>
  </si>
  <si>
    <t xml:space="preserve"> 房地产公司</t>
    <phoneticPr fontId="35" type="noConversion"/>
  </si>
  <si>
    <t xml:space="preserve"> 城市综合</t>
    <phoneticPr fontId="35" type="noConversion"/>
  </si>
  <si>
    <t xml:space="preserve"> 江滨堤防</t>
    <phoneticPr fontId="35" type="noConversion"/>
  </si>
  <si>
    <t xml:space="preserve"> 鲤城米厂</t>
    <phoneticPr fontId="35" type="noConversion"/>
  </si>
  <si>
    <t xml:space="preserve"> 贸易公司</t>
    <phoneticPr fontId="35" type="noConversion"/>
  </si>
  <si>
    <t xml:space="preserve"> 南艺坊</t>
    <phoneticPr fontId="35" type="noConversion"/>
  </si>
  <si>
    <t xml:space="preserve"> 泉州市印刷厂</t>
    <phoneticPr fontId="35" type="noConversion"/>
  </si>
  <si>
    <t xml:space="preserve"> 饲料公司</t>
    <phoneticPr fontId="35" type="noConversion"/>
  </si>
  <si>
    <t xml:space="preserve"> 医药公司</t>
    <phoneticPr fontId="35" type="noConversion"/>
  </si>
  <si>
    <t xml:space="preserve"> 印刷厂</t>
    <phoneticPr fontId="35" type="noConversion"/>
  </si>
  <si>
    <t xml:space="preserve"> 粮油经营有限公司（含权属公司）</t>
    <phoneticPr fontId="35" type="noConversion"/>
  </si>
  <si>
    <t xml:space="preserve">  其中：商贸发展有限公司（含权属公司）</t>
    <phoneticPr fontId="35" type="noConversion"/>
  </si>
  <si>
    <t xml:space="preserve"> 物资总公司（含权属公司）</t>
    <phoneticPr fontId="35" type="noConversion"/>
  </si>
  <si>
    <t xml:space="preserve"> 电影公司</t>
    <phoneticPr fontId="35" type="noConversion"/>
  </si>
  <si>
    <t>本级预算</t>
    <phoneticPr fontId="35" type="noConversion"/>
  </si>
  <si>
    <t>上级转移支付</t>
    <phoneticPr fontId="35" type="noConversion"/>
  </si>
  <si>
    <t>八、对企业补助</t>
    <phoneticPr fontId="35" type="noConversion"/>
  </si>
  <si>
    <t>九、对企业资本性支出</t>
    <phoneticPr fontId="35" type="noConversion"/>
  </si>
  <si>
    <t>十、对个人和家庭的补助</t>
    <phoneticPr fontId="35" type="noConversion"/>
  </si>
  <si>
    <t>十一、对社会保障基金补助</t>
    <phoneticPr fontId="35" type="noConversion"/>
  </si>
  <si>
    <t>十二、债务利息及费用支出</t>
    <phoneticPr fontId="35" type="noConversion"/>
  </si>
  <si>
    <t>十三、债务还本支出</t>
    <phoneticPr fontId="35" type="noConversion"/>
  </si>
  <si>
    <t>十四、转移性支出</t>
    <phoneticPr fontId="35" type="noConversion"/>
  </si>
  <si>
    <t>十五、预备费及预留</t>
    <phoneticPr fontId="35" type="noConversion"/>
  </si>
  <si>
    <t>十六、其他支出</t>
    <phoneticPr fontId="35" type="noConversion"/>
  </si>
  <si>
    <t>类</t>
    <phoneticPr fontId="35" type="noConversion"/>
  </si>
  <si>
    <t>款</t>
    <phoneticPr fontId="35" type="noConversion"/>
  </si>
  <si>
    <t>款</t>
    <phoneticPr fontId="35" type="noConversion"/>
  </si>
  <si>
    <t>项</t>
    <phoneticPr fontId="35" type="noConversion"/>
  </si>
  <si>
    <t>支出项目</t>
    <phoneticPr fontId="35" type="noConversion"/>
  </si>
  <si>
    <t>一、一般公共服务支出</t>
    <phoneticPr fontId="35" type="noConversion"/>
  </si>
  <si>
    <t xml:space="preserve">    4.科技重大项目</t>
    <phoneticPr fontId="35" type="noConversion"/>
  </si>
  <si>
    <t xml:space="preserve">    14.财政对其他社会保险基金的补助</t>
    <phoneticPr fontId="35" type="noConversion"/>
  </si>
  <si>
    <t xml:space="preserve">    15.退役军人管理事务</t>
    <phoneticPr fontId="35" type="noConversion"/>
  </si>
  <si>
    <t xml:space="preserve">    1.卫生健康管理事务</t>
    <phoneticPr fontId="35" type="noConversion"/>
  </si>
  <si>
    <t xml:space="preserve">    1.保障性安居工程支出</t>
    <phoneticPr fontId="35" type="noConversion"/>
  </si>
  <si>
    <t xml:space="preserve">    1.应急管理事务</t>
    <phoneticPr fontId="35" type="noConversion"/>
  </si>
  <si>
    <t>预算数为上年
预算数的％</t>
    <phoneticPr fontId="35" type="noConversion"/>
  </si>
  <si>
    <t>支出合计</t>
    <phoneticPr fontId="35" type="noConversion"/>
  </si>
  <si>
    <t xml:space="preserve">    12.特困人员救助供养</t>
    <phoneticPr fontId="35" type="noConversion"/>
  </si>
  <si>
    <t>2019年</t>
    <phoneticPr fontId="35" type="noConversion"/>
  </si>
  <si>
    <t>2018年</t>
    <phoneticPr fontId="35" type="noConversion"/>
  </si>
  <si>
    <t>××地区</t>
    <phoneticPr fontId="35" type="noConversion"/>
  </si>
  <si>
    <t xml:space="preserve">    1.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用车、一般公务用车和执法执勤用车。（3）公务接待费，指单位按规定开支的各类公务接待（含外宾接待）支出。     </t>
    <phoneticPr fontId="35" type="noConversion"/>
  </si>
  <si>
    <t xml:space="preserve">    2.经汇总，本级2019年使用一般公共预算拨款安排的“三公”经费预算数为606万元，比上年预算数增加46万元。其中，因公出国（境）经费46万元，与上年预算数相比下降8%；公务接待费60万元，与上年预算数持平；公务用车购置经费50万元，与上年预算数持平；公务用车运行经费500万元，与上年预算数相比增长12.5%。</t>
    <phoneticPr fontId="35" type="noConversion"/>
  </si>
  <si>
    <t xml:space="preserve">   补助下级支出</t>
    <phoneticPr fontId="35" type="noConversion"/>
  </si>
  <si>
    <t xml:space="preserve">   上年结余收入</t>
    <phoneticPr fontId="35" type="noConversion"/>
  </si>
  <si>
    <t xml:space="preserve">   调入资金</t>
    <phoneticPr fontId="35" type="noConversion"/>
  </si>
  <si>
    <t xml:space="preserve">   债务转贷收入 </t>
    <phoneticPr fontId="35" type="noConversion"/>
  </si>
  <si>
    <t xml:space="preserve">   上级补助收入</t>
    <phoneticPr fontId="35" type="noConversion"/>
  </si>
  <si>
    <t xml:space="preserve">   补助下级支出</t>
    <phoneticPr fontId="35" type="noConversion"/>
  </si>
  <si>
    <t xml:space="preserve">   上解上级支出</t>
    <phoneticPr fontId="35" type="noConversion"/>
  </si>
  <si>
    <t xml:space="preserve">   调出资金</t>
    <phoneticPr fontId="35" type="noConversion"/>
  </si>
  <si>
    <t xml:space="preserve">   债务转贷支出 </t>
    <phoneticPr fontId="35" type="noConversion"/>
  </si>
  <si>
    <t xml:space="preserve">   年终结余</t>
    <phoneticPr fontId="35" type="noConversion"/>
  </si>
  <si>
    <t xml:space="preserve">    3.政府办公厅（室）及相关机构事务</t>
    <phoneticPr fontId="35" type="noConversion"/>
  </si>
  <si>
    <t xml:space="preserve">      ⑥其他政府办公厅（室）及相关机构事务支出</t>
    <phoneticPr fontId="35" type="noConversion"/>
  </si>
  <si>
    <t xml:space="preserve">      ⑤事业运行</t>
    <phoneticPr fontId="35" type="noConversion"/>
  </si>
  <si>
    <t xml:space="preserve">      ②一般行政管理事务</t>
    <phoneticPr fontId="35" type="noConversion"/>
  </si>
  <si>
    <t xml:space="preserve">    1.文化和旅游</t>
    <phoneticPr fontId="35" type="noConversion"/>
  </si>
  <si>
    <t xml:space="preserve">      ③其他卫生健康管理事务支出</t>
    <phoneticPr fontId="35" type="noConversion"/>
  </si>
  <si>
    <t xml:space="preserve">      ③公路和运输安全</t>
    <phoneticPr fontId="35" type="noConversion"/>
  </si>
  <si>
    <t xml:space="preserve">      ①森林生态效益补偿</t>
    <phoneticPr fontId="35" type="noConversion"/>
  </si>
  <si>
    <t xml:space="preserve">    8.人力资源事务</t>
    <phoneticPr fontId="35" type="noConversion"/>
  </si>
  <si>
    <t xml:space="preserve">      ③公路运输管理</t>
    <phoneticPr fontId="35" type="noConversion"/>
  </si>
  <si>
    <t>2019年度预算公开表</t>
    <phoneticPr fontId="3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</si>
</sst>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-&quot;$&quot;* #,##0_-;\-&quot;$&quot;* #,##0_-;_-&quot;$&quot;* &quot;-&quot;_-;_-@_-"/>
    <numFmt numFmtId="177" formatCode="#,##0;\-#,##0;&quot;-&quot;"/>
    <numFmt numFmtId="178" formatCode="_-* #,##0.00_-;\-* #,##0.00_-;_-* &quot;-&quot;??_-;_-@_-"/>
    <numFmt numFmtId="179" formatCode="\$#,##0.00;\(\$#,##0.00\)"/>
    <numFmt numFmtId="180" formatCode="_-* #,##0_-;\-* #,##0_-;_-* &quot;-&quot;_-;_-@_-"/>
    <numFmt numFmtId="181" formatCode="#,##0.000_ "/>
    <numFmt numFmtId="182" formatCode="#,##0;\(#,##0\)"/>
    <numFmt numFmtId="183" formatCode="_ \¥* #,##0.00_ ;_ \¥* \-#,##0.00_ ;_ \¥* &quot;-&quot;??_ ;_ @_ "/>
    <numFmt numFmtId="184" formatCode="_(&quot;$&quot;* #,##0.00_);_(&quot;$&quot;* \(#,##0.00\);_(&quot;$&quot;* &quot;-&quot;??_);_(@_)"/>
    <numFmt numFmtId="185" formatCode="0.0"/>
    <numFmt numFmtId="186" formatCode="\$#,##0;\(\$#,##0\)"/>
    <numFmt numFmtId="187" formatCode="_(* #,##0.00_);_(* \(#,##0.00\);_(* &quot;-&quot;??_);_(@_)"/>
    <numFmt numFmtId="188" formatCode="_-* #,##0.0000_-;\-* #,##0.0000_-;_-* &quot;-&quot;??_-;_-@_-"/>
    <numFmt numFmtId="189" formatCode="_-&quot;¥&quot;* #,##0_-;\-&quot;¥&quot;* #,##0_-;_-&quot;¥&quot;* &quot;-&quot;_-;_-@_-"/>
    <numFmt numFmtId="190" formatCode="#,##0_ ;[Red]\-#,##0\ "/>
    <numFmt numFmtId="191" formatCode="0.00_ ;[Red]\-0.00\ "/>
    <numFmt numFmtId="192" formatCode="0.0_ "/>
    <numFmt numFmtId="193" formatCode="0_ "/>
    <numFmt numFmtId="194" formatCode="0.0000_ "/>
    <numFmt numFmtId="195" formatCode="0.000_ "/>
  </numFmts>
  <fonts count="97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11"/>
      <color indexed="64"/>
      <name val="宋体"/>
      <family val="3"/>
      <charset val="134"/>
    </font>
    <font>
      <sz val="11"/>
      <color indexed="64"/>
      <name val="宋体"/>
      <family val="3"/>
      <charset val="134"/>
      <scheme val="minor"/>
    </font>
    <font>
      <sz val="11"/>
      <color indexed="8"/>
      <name val="Times New Roman"/>
      <family val="22"/>
      <charset val="134"/>
    </font>
    <font>
      <sz val="11"/>
      <color indexed="8"/>
      <name val="黑体"/>
      <family val="3"/>
      <charset val="134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sz val="16"/>
      <color indexed="8"/>
      <name val="方正小标宋_GBK"/>
      <family val="4"/>
      <charset val="134"/>
    </font>
    <font>
      <b/>
      <sz val="11"/>
      <color indexed="8"/>
      <name val="楷体"/>
      <family val="3"/>
      <charset val="134"/>
    </font>
    <font>
      <sz val="12"/>
      <name val="华文楷体"/>
      <family val="3"/>
      <charset val="134"/>
    </font>
    <font>
      <sz val="9"/>
      <name val="宋体"/>
      <family val="3"/>
      <charset val="134"/>
    </font>
    <font>
      <sz val="11"/>
      <color indexed="8"/>
      <name val="楷体"/>
      <family val="3"/>
      <charset val="134"/>
    </font>
    <font>
      <b/>
      <sz val="11"/>
      <name val="黑体"/>
      <family val="3"/>
      <charset val="134"/>
    </font>
    <font>
      <b/>
      <sz val="12"/>
      <name val="黑体"/>
      <family val="3"/>
      <charset val="134"/>
    </font>
    <font>
      <b/>
      <sz val="11"/>
      <name val="楷体"/>
      <family val="3"/>
      <charset val="134"/>
    </font>
    <font>
      <b/>
      <sz val="12"/>
      <name val="楷体"/>
      <family val="3"/>
      <charset val="134"/>
    </font>
    <font>
      <b/>
      <sz val="11"/>
      <color indexed="8"/>
      <name val="黑体"/>
      <family val="3"/>
      <charset val="134"/>
    </font>
    <font>
      <b/>
      <sz val="20"/>
      <name val="黑体"/>
      <family val="3"/>
      <charset val="134"/>
    </font>
    <font>
      <b/>
      <sz val="20"/>
      <color indexed="8"/>
      <name val="黑体"/>
      <family val="3"/>
      <charset val="134"/>
    </font>
    <font>
      <b/>
      <sz val="11"/>
      <color indexed="64"/>
      <name val="楷体"/>
      <family val="3"/>
      <charset val="134"/>
    </font>
    <font>
      <b/>
      <sz val="9"/>
      <color indexed="8"/>
      <name val="楷体"/>
      <family val="3"/>
      <charset val="134"/>
    </font>
    <font>
      <b/>
      <sz val="20"/>
      <color theme="1"/>
      <name val="黑体"/>
      <family val="3"/>
      <charset val="134"/>
    </font>
    <font>
      <sz val="11"/>
      <color indexed="8"/>
      <name val="宋体"/>
      <family val="3"/>
      <charset val="134"/>
      <scheme val="major"/>
    </font>
    <font>
      <b/>
      <sz val="11"/>
      <color indexed="8"/>
      <name val="宋体"/>
      <family val="3"/>
      <charset val="134"/>
      <scheme val="major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64"/>
      </top>
      <bottom/>
      <diagonal/>
    </border>
  </borders>
  <cellStyleXfs count="4991">
    <xf numFmtId="0" fontId="0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1">
      <alignment horizontal="distributed" vertical="center" wrapText="1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8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2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8" fontId="4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1">
      <alignment horizontal="distributed" vertical="center" wrapText="1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78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1">
      <alignment horizontal="distributed" vertical="center" wrapText="1"/>
    </xf>
    <xf numFmtId="0" fontId="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9" fillId="1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6" borderId="5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6" borderId="5" applyNumberFormat="0" applyAlignment="0" applyProtection="0">
      <alignment vertical="center"/>
    </xf>
    <xf numFmtId="0" fontId="2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6" fillId="6" borderId="5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" fontId="7" fillId="0" borderId="1">
      <alignment vertical="center"/>
      <protection locked="0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37" fontId="33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6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" fontId="7" fillId="0" borderId="1">
      <alignment vertical="center"/>
      <protection locked="0"/>
    </xf>
    <xf numFmtId="0" fontId="5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19" borderId="0" applyNumberFormat="0" applyBorder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19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0" fillId="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185" fontId="7" fillId="0" borderId="1">
      <alignment vertical="center"/>
      <protection locked="0"/>
    </xf>
    <xf numFmtId="43" fontId="46" fillId="0" borderId="0" applyFont="0" applyFill="0" applyBorder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185" fontId="7" fillId="0" borderId="1">
      <alignment vertical="center"/>
      <protection locked="0"/>
    </xf>
    <xf numFmtId="0" fontId="10" fillId="23" borderId="0" applyNumberFormat="0" applyBorder="0" applyAlignment="0" applyProtection="0">
      <alignment vertical="center"/>
    </xf>
    <xf numFmtId="185" fontId="7" fillId="0" borderId="1">
      <alignment vertical="center"/>
      <protection locked="0"/>
    </xf>
    <xf numFmtId="0" fontId="10" fillId="23" borderId="0" applyNumberFormat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185" fontId="7" fillId="0" borderId="1">
      <alignment vertical="center"/>
      <protection locked="0"/>
    </xf>
    <xf numFmtId="0" fontId="10" fillId="23" borderId="0" applyNumberFormat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177" fontId="38" fillId="0" borderId="0" applyFill="0" applyBorder="0" applyAlignment="0">
      <alignment vertical="center"/>
    </xf>
    <xf numFmtId="0" fontId="5" fillId="0" borderId="0">
      <alignment vertical="center"/>
    </xf>
    <xf numFmtId="41" fontId="46" fillId="0" borderId="0" applyFont="0" applyFill="0" applyBorder="0" applyAlignment="0" applyProtection="0">
      <alignment vertical="center"/>
    </xf>
    <xf numFmtId="182" fontId="39" fillId="0" borderId="0">
      <alignment vertical="center"/>
    </xf>
    <xf numFmtId="0" fontId="2" fillId="0" borderId="0">
      <alignment vertical="center"/>
    </xf>
    <xf numFmtId="187" fontId="46" fillId="0" borderId="0" applyFont="0" applyFill="0" applyBorder="0" applyAlignment="0" applyProtection="0">
      <alignment vertical="center"/>
    </xf>
    <xf numFmtId="176" fontId="46" fillId="0" borderId="0" applyFont="0" applyFill="0" applyBorder="0" applyAlignment="0" applyProtection="0">
      <alignment vertical="center"/>
    </xf>
    <xf numFmtId="184" fontId="46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179" fontId="39" fillId="0" borderId="0">
      <alignment vertical="center"/>
    </xf>
    <xf numFmtId="0" fontId="37" fillId="0" borderId="0" applyProtection="0">
      <alignment vertical="center"/>
    </xf>
    <xf numFmtId="186" fontId="39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2" fontId="37" fillId="0" borderId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0" fillId="0" borderId="15" applyNumberFormat="0" applyAlignment="0" applyProtection="0">
      <alignment horizontal="left" vertical="center"/>
    </xf>
    <xf numFmtId="0" fontId="11" fillId="5" borderId="0" applyNumberFormat="0" applyBorder="0" applyAlignment="0" applyProtection="0">
      <alignment vertical="center"/>
    </xf>
    <xf numFmtId="0" fontId="40" fillId="0" borderId="2">
      <alignment horizontal="left" vertical="center"/>
    </xf>
    <xf numFmtId="0" fontId="41" fillId="0" borderId="0" applyProtection="0">
      <alignment vertical="center"/>
    </xf>
    <xf numFmtId="0" fontId="40" fillId="0" borderId="0" applyProtection="0">
      <alignment vertical="center"/>
    </xf>
    <xf numFmtId="0" fontId="42" fillId="0" borderId="0">
      <alignment vertical="center"/>
    </xf>
    <xf numFmtId="0" fontId="5" fillId="0" borderId="0">
      <alignment vertical="center"/>
    </xf>
    <xf numFmtId="1" fontId="12" fillId="0" borderId="0">
      <alignment vertical="center"/>
    </xf>
    <xf numFmtId="0" fontId="37" fillId="0" borderId="16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9" fontId="46" fillId="0" borderId="0" applyFont="0" applyFill="0" applyBorder="0" applyAlignment="0" applyProtection="0">
      <alignment vertical="center"/>
    </xf>
    <xf numFmtId="0" fontId="43" fillId="0" borderId="0">
      <alignment horizontal="centerContinuous"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9" fillId="1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19" fillId="10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181" fontId="46" fillId="0" borderId="0" applyFont="0" applyFill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2" borderId="8" applyNumberFormat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3" fillId="0" borderId="0">
      <alignment horizontal="centerContinuous"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43" fontId="46" fillId="0" borderId="0" applyFont="0" applyFill="0" applyBorder="0" applyAlignment="0" applyProtection="0">
      <alignment vertical="center"/>
    </xf>
    <xf numFmtId="0" fontId="7" fillId="0" borderId="1">
      <alignment horizontal="distributed" vertical="center" wrapText="1"/>
    </xf>
    <xf numFmtId="43" fontId="46" fillId="0" borderId="0" applyFont="0" applyFill="0" applyBorder="0" applyAlignment="0" applyProtection="0">
      <alignment vertical="center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43" fontId="46" fillId="0" borderId="0" applyFont="0" applyFill="0" applyBorder="0" applyAlignment="0" applyProtection="0">
      <alignment vertical="center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8" fillId="0" borderId="0">
      <alignment vertical="center"/>
    </xf>
    <xf numFmtId="0" fontId="2" fillId="0" borderId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16" borderId="0" applyNumberFormat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8" borderId="8" applyNumberFormat="0" applyAlignment="0" applyProtection="0">
      <alignment vertical="center"/>
    </xf>
    <xf numFmtId="0" fontId="2" fillId="0" borderId="0">
      <alignment vertical="center"/>
    </xf>
    <xf numFmtId="0" fontId="25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2" borderId="8" applyNumberFormat="0" applyAlignment="0" applyProtection="0">
      <alignment vertical="center"/>
    </xf>
    <xf numFmtId="0" fontId="2" fillId="0" borderId="0">
      <alignment vertical="center"/>
    </xf>
    <xf numFmtId="0" fontId="25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2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5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8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8" borderId="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5" fillId="8" borderId="8" applyNumberFormat="0" applyAlignment="0" applyProtection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0" fontId="4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7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3" fontId="46" fillId="0" borderId="0" applyFont="0" applyFill="0" applyBorder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5" fillId="2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183" fontId="46" fillId="0" borderId="0" applyFont="0" applyFill="0" applyBorder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8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16" fillId="2" borderId="5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3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5" fontId="7" fillId="0" borderId="1">
      <alignment vertical="center"/>
      <protection locked="0"/>
    </xf>
    <xf numFmtId="0" fontId="25" fillId="8" borderId="8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45" fillId="0" borderId="0">
      <alignment vertical="center"/>
    </xf>
    <xf numFmtId="0" fontId="46" fillId="0" borderId="0" applyFont="0" applyFill="0" applyBorder="0" applyAlignment="0" applyProtection="0">
      <alignment vertical="center"/>
    </xf>
    <xf numFmtId="4" fontId="46" fillId="0" borderId="0" applyFont="0" applyFill="0" applyBorder="0" applyAlignment="0" applyProtection="0">
      <alignment vertical="center"/>
    </xf>
    <xf numFmtId="41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5" fillId="2" borderId="8" applyNumberFormat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43" fontId="46" fillId="0" borderId="0" applyFont="0" applyFill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30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2" borderId="8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2" borderId="8" applyNumberFormat="0" applyAlignment="0" applyProtection="0">
      <alignment vertical="center"/>
    </xf>
    <xf numFmtId="0" fontId="25" fillId="2" borderId="8" applyNumberFormat="0" applyAlignment="0" applyProtection="0">
      <alignment vertical="center"/>
    </xf>
    <xf numFmtId="0" fontId="25" fillId="2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5" fillId="8" borderId="8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0" fontId="26" fillId="6" borderId="5" applyNumberFormat="0" applyAlignment="0" applyProtection="0">
      <alignment vertical="center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0" fontId="44" fillId="0" borderId="0">
      <alignment vertical="center"/>
    </xf>
    <xf numFmtId="185" fontId="7" fillId="0" borderId="1">
      <alignment vertical="center"/>
      <protection locked="0"/>
    </xf>
    <xf numFmtId="185" fontId="7" fillId="0" borderId="1">
      <alignment vertical="center"/>
      <protection locked="0"/>
    </xf>
    <xf numFmtId="0" fontId="12" fillId="0" borderId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46" fillId="21" borderId="11" applyNumberFormat="0" applyFont="0" applyAlignment="0" applyProtection="0">
      <alignment vertical="center"/>
    </xf>
    <xf numFmtId="0" fontId="2" fillId="0" borderId="0"/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5" fillId="21" borderId="11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50" fillId="0" borderId="0"/>
    <xf numFmtId="0" fontId="5" fillId="0" borderId="0"/>
    <xf numFmtId="0" fontId="5" fillId="0" borderId="0"/>
    <xf numFmtId="0" fontId="52" fillId="0" borderId="0"/>
    <xf numFmtId="0" fontId="5" fillId="0" borderId="0"/>
    <xf numFmtId="0" fontId="10" fillId="2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2" fillId="0" borderId="0"/>
    <xf numFmtId="0" fontId="5" fillId="0" borderId="0"/>
    <xf numFmtId="0" fontId="10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52" fillId="0" borderId="0"/>
    <xf numFmtId="0" fontId="2" fillId="0" borderId="0"/>
    <xf numFmtId="0" fontId="2" fillId="0" borderId="0"/>
    <xf numFmtId="0" fontId="5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/>
    <xf numFmtId="0" fontId="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52" fillId="0" borderId="0"/>
    <xf numFmtId="0" fontId="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" fillId="0" borderId="0">
      <alignment vertical="center"/>
    </xf>
    <xf numFmtId="0" fontId="2" fillId="0" borderId="0"/>
    <xf numFmtId="0" fontId="52" fillId="0" borderId="0">
      <alignment vertical="center"/>
    </xf>
    <xf numFmtId="0" fontId="5" fillId="0" borderId="0">
      <alignment vertical="center"/>
    </xf>
    <xf numFmtId="0" fontId="2" fillId="0" borderId="0"/>
    <xf numFmtId="0" fontId="5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24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2" fillId="0" borderId="0"/>
    <xf numFmtId="0" fontId="52" fillId="0" borderId="0"/>
    <xf numFmtId="0" fontId="5" fillId="0" borderId="0"/>
    <xf numFmtId="0" fontId="5" fillId="0" borderId="0"/>
    <xf numFmtId="0" fontId="52" fillId="0" borderId="0"/>
    <xf numFmtId="0" fontId="2" fillId="0" borderId="0"/>
    <xf numFmtId="0" fontId="5" fillId="0" borderId="0"/>
    <xf numFmtId="0" fontId="50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189" fontId="2" fillId="0" borderId="0" applyFont="0" applyFill="0" applyBorder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51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58" fillId="0" borderId="0"/>
    <xf numFmtId="0" fontId="2" fillId="0" borderId="0"/>
    <xf numFmtId="0" fontId="2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2" fillId="0" borderId="0"/>
    <xf numFmtId="0" fontId="5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2" fillId="0" borderId="14" applyNumberFormat="0" applyFill="0" applyAlignment="0" applyProtection="0">
      <alignment vertical="center"/>
    </xf>
    <xf numFmtId="0" fontId="63" fillId="0" borderId="18" applyNumberFormat="0" applyFill="0" applyAlignment="0" applyProtection="0">
      <alignment vertical="center"/>
    </xf>
    <xf numFmtId="0" fontId="64" fillId="0" borderId="19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" fillId="21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>
      <alignment vertical="center"/>
    </xf>
    <xf numFmtId="0" fontId="51" fillId="0" borderId="0"/>
    <xf numFmtId="0" fontId="5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0" fillId="36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0" fillId="39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177" fontId="50" fillId="0" borderId="0" applyFill="0" applyBorder="0" applyAlignment="0"/>
    <xf numFmtId="41" fontId="51" fillId="0" borderId="0" applyFont="0" applyFill="0" applyBorder="0" applyAlignment="0" applyProtection="0"/>
    <xf numFmtId="182" fontId="76" fillId="0" borderId="0"/>
    <xf numFmtId="176" fontId="51" fillId="0" borderId="0" applyFont="0" applyFill="0" applyBorder="0" applyAlignment="0" applyProtection="0"/>
    <xf numFmtId="179" fontId="76" fillId="0" borderId="0"/>
    <xf numFmtId="0" fontId="77" fillId="0" borderId="0" applyProtection="0"/>
    <xf numFmtId="186" fontId="76" fillId="0" borderId="0"/>
    <xf numFmtId="2" fontId="77" fillId="0" borderId="0" applyProtection="0"/>
    <xf numFmtId="0" fontId="78" fillId="0" borderId="15" applyNumberFormat="0" applyAlignment="0" applyProtection="0">
      <alignment horizontal="left" vertical="center"/>
    </xf>
    <xf numFmtId="0" fontId="78" fillId="0" borderId="2">
      <alignment horizontal="left" vertical="center"/>
    </xf>
    <xf numFmtId="0" fontId="79" fillId="0" borderId="0" applyProtection="0"/>
    <xf numFmtId="0" fontId="78" fillId="0" borderId="0" applyProtection="0"/>
    <xf numFmtId="37" fontId="74" fillId="0" borderId="0"/>
    <xf numFmtId="0" fontId="77" fillId="0" borderId="16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52" fillId="0" borderId="0"/>
    <xf numFmtId="0" fontId="52" fillId="0" borderId="0"/>
    <xf numFmtId="0" fontId="5" fillId="0" borderId="0"/>
    <xf numFmtId="0" fontId="52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5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/>
    <xf numFmtId="0" fontId="5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0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16" fillId="48" borderId="5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3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0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0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5" fillId="48" borderId="8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26" fillId="31" borderId="5" applyNumberFormat="0" applyAlignment="0" applyProtection="0">
      <alignment vertical="center"/>
    </xf>
    <xf numFmtId="0" fontId="75" fillId="0" borderId="0"/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47" borderId="11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1" fillId="0" borderId="0">
      <alignment vertical="center"/>
    </xf>
    <xf numFmtId="9" fontId="52" fillId="0" borderId="0" applyFont="0" applyFill="0" applyBorder="0" applyAlignment="0" applyProtection="0">
      <alignment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</cellStyleXfs>
  <cellXfs count="246">
    <xf numFmtId="0" fontId="0" fillId="0" borderId="0" xfId="0" applyAlignment="1">
      <alignment vertical="center"/>
    </xf>
    <xf numFmtId="0" fontId="4" fillId="0" borderId="0" xfId="2393" applyFont="1" applyFill="1" applyAlignment="1">
      <alignment vertical="center"/>
    </xf>
    <xf numFmtId="0" fontId="6" fillId="0" borderId="0" xfId="0" applyFont="1" applyAlignment="1">
      <alignment horizontal="right" vertical="center"/>
    </xf>
    <xf numFmtId="0" fontId="54" fillId="0" borderId="1" xfId="2393" applyFont="1" applyFill="1" applyBorder="1" applyAlignment="1">
      <alignment horizontal="center" vertical="center" wrapText="1"/>
    </xf>
    <xf numFmtId="0" fontId="54" fillId="0" borderId="1" xfId="0" applyFont="1" applyBorder="1" applyAlignment="1">
      <alignment horizontal="center" vertical="center" wrapText="1"/>
    </xf>
    <xf numFmtId="1" fontId="54" fillId="0" borderId="17" xfId="2393" applyNumberFormat="1" applyFont="1" applyFill="1" applyBorder="1" applyAlignment="1" applyProtection="1">
      <alignment horizontal="left" vertical="center"/>
      <protection locked="0"/>
    </xf>
    <xf numFmtId="0" fontId="2" fillId="0" borderId="0" xfId="0" applyFont="1" applyAlignment="1">
      <alignment vertical="center"/>
    </xf>
    <xf numFmtId="0" fontId="59" fillId="0" borderId="1" xfId="0" applyFont="1" applyBorder="1" applyAlignment="1">
      <alignment horizontal="center" vertical="center" wrapText="1"/>
    </xf>
    <xf numFmtId="3" fontId="59" fillId="0" borderId="1" xfId="2802" applyNumberFormat="1" applyFont="1" applyFill="1" applyBorder="1" applyAlignment="1" applyProtection="1">
      <alignment vertical="center"/>
    </xf>
    <xf numFmtId="1" fontId="59" fillId="0" borderId="1" xfId="2801" applyNumberFormat="1" applyFont="1" applyFill="1" applyBorder="1" applyAlignment="1" applyProtection="1">
      <alignment vertical="center"/>
      <protection locked="0"/>
    </xf>
    <xf numFmtId="1" fontId="59" fillId="0" borderId="1" xfId="2801" applyNumberFormat="1" applyFont="1" applyFill="1" applyBorder="1" applyAlignment="1" applyProtection="1">
      <alignment horizontal="left" vertical="center"/>
      <protection locked="0"/>
    </xf>
    <xf numFmtId="0" fontId="8" fillId="0" borderId="0" xfId="1530">
      <alignment vertical="center"/>
    </xf>
    <xf numFmtId="0" fontId="8" fillId="0" borderId="0" xfId="1526">
      <alignment vertical="center"/>
    </xf>
    <xf numFmtId="0" fontId="0" fillId="0" borderId="0" xfId="0">
      <alignment vertical="center"/>
    </xf>
    <xf numFmtId="0" fontId="5" fillId="0" borderId="0" xfId="1502" applyFont="1" applyBorder="1" applyAlignment="1">
      <alignment horizontal="right" vertical="center"/>
    </xf>
    <xf numFmtId="0" fontId="67" fillId="0" borderId="0" xfId="0" applyFont="1" applyAlignment="1">
      <alignment vertical="center"/>
    </xf>
    <xf numFmtId="0" fontId="55" fillId="0" borderId="1" xfId="1530" applyFont="1" applyFill="1" applyBorder="1" applyAlignment="1">
      <alignment horizontal="center" vertical="center"/>
    </xf>
    <xf numFmtId="0" fontId="53" fillId="0" borderId="1" xfId="2556" applyFont="1" applyFill="1" applyBorder="1" applyAlignment="1">
      <alignment horizontal="left" vertical="center"/>
    </xf>
    <xf numFmtId="0" fontId="56" fillId="0" borderId="1" xfId="2804" applyFont="1" applyBorder="1" applyAlignment="1">
      <alignment horizontal="center" vertical="center"/>
    </xf>
    <xf numFmtId="0" fontId="53" fillId="0" borderId="1" xfId="1502" applyFont="1" applyBorder="1" applyAlignment="1">
      <alignment horizontal="center" vertical="center"/>
    </xf>
    <xf numFmtId="0" fontId="53" fillId="0" borderId="1" xfId="1502" applyFont="1" applyBorder="1">
      <alignment vertical="center"/>
    </xf>
    <xf numFmtId="0" fontId="55" fillId="0" borderId="1" xfId="1502" applyFont="1" applyBorder="1" applyAlignment="1">
      <alignment horizontal="center" vertical="center"/>
    </xf>
    <xf numFmtId="0" fontId="55" fillId="0" borderId="1" xfId="1502" applyFont="1" applyBorder="1">
      <alignment vertical="center"/>
    </xf>
    <xf numFmtId="0" fontId="5" fillId="0" borderId="1" xfId="1523" applyNumberFormat="1" applyFont="1" applyFill="1" applyBorder="1" applyAlignment="1" applyProtection="1">
      <alignment horizontal="left" vertical="center" wrapText="1"/>
    </xf>
    <xf numFmtId="0" fontId="73" fillId="0" borderId="1" xfId="1523" applyNumberFormat="1" applyFont="1" applyFill="1" applyBorder="1" applyAlignment="1" applyProtection="1">
      <alignment horizontal="center" vertical="center" wrapText="1"/>
    </xf>
    <xf numFmtId="190" fontId="66" fillId="0" borderId="1" xfId="2835" applyNumberFormat="1" applyFont="1" applyBorder="1" applyAlignment="1">
      <alignment horizontal="center" vertical="center" wrapText="1"/>
    </xf>
    <xf numFmtId="0" fontId="54" fillId="0" borderId="1" xfId="0" applyFont="1" applyBorder="1" applyAlignment="1">
      <alignment vertical="center"/>
    </xf>
    <xf numFmtId="0" fontId="53" fillId="0" borderId="1" xfId="1502" applyFont="1" applyBorder="1" applyAlignment="1">
      <alignment horizontal="left" vertical="center" indent="2"/>
    </xf>
    <xf numFmtId="0" fontId="53" fillId="0" borderId="1" xfId="1502" applyFont="1" applyBorder="1" applyAlignment="1">
      <alignment vertical="center"/>
    </xf>
    <xf numFmtId="0" fontId="7" fillId="0" borderId="1" xfId="0" applyFont="1" applyBorder="1" applyAlignment="1">
      <alignment vertical="center"/>
    </xf>
    <xf numFmtId="0" fontId="54" fillId="0" borderId="1" xfId="2852" applyFont="1" applyBorder="1" applyAlignment="1">
      <alignment horizontal="left" vertical="center" indent="1"/>
    </xf>
    <xf numFmtId="0" fontId="54" fillId="0" borderId="1" xfId="2852" applyFont="1" applyBorder="1">
      <alignment vertical="center"/>
    </xf>
    <xf numFmtId="0" fontId="56" fillId="0" borderId="17" xfId="2393" applyFont="1" applyFill="1" applyBorder="1" applyAlignment="1">
      <alignment horizontal="center" vertical="center" wrapText="1"/>
    </xf>
    <xf numFmtId="0" fontId="56" fillId="0" borderId="1" xfId="2393" applyFont="1" applyFill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 wrapText="1"/>
    </xf>
    <xf numFmtId="0" fontId="56" fillId="0" borderId="1" xfId="2852" applyFont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2" fillId="0" borderId="0" xfId="1837" applyFont="1" applyAlignment="1">
      <alignment horizontal="center" vertical="center"/>
    </xf>
    <xf numFmtId="3" fontId="54" fillId="0" borderId="1" xfId="2833" applyNumberFormat="1" applyFont="1" applyFill="1" applyBorder="1" applyAlignment="1" applyProtection="1">
      <alignment vertical="center"/>
    </xf>
    <xf numFmtId="0" fontId="55" fillId="0" borderId="1" xfId="1502" applyFont="1" applyBorder="1" applyAlignment="1">
      <alignment horizontal="center" vertical="center" wrapText="1"/>
    </xf>
    <xf numFmtId="0" fontId="60" fillId="0" borderId="17" xfId="2393" applyFont="1" applyFill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 wrapText="1"/>
    </xf>
    <xf numFmtId="0" fontId="81" fillId="0" borderId="0" xfId="1526" applyFont="1">
      <alignment vertical="center"/>
    </xf>
    <xf numFmtId="0" fontId="55" fillId="0" borderId="1" xfId="1526" applyFont="1" applyFill="1" applyBorder="1" applyAlignment="1">
      <alignment horizontal="center" vertical="center" wrapText="1"/>
    </xf>
    <xf numFmtId="49" fontId="71" fillId="0" borderId="1" xfId="4988" applyNumberFormat="1" applyFont="1" applyBorder="1" applyAlignment="1">
      <alignment horizontal="left" vertical="center" wrapText="1"/>
    </xf>
    <xf numFmtId="0" fontId="5" fillId="0" borderId="0" xfId="1502" applyFont="1" applyBorder="1" applyAlignment="1">
      <alignment horizontal="center" vertical="center"/>
    </xf>
    <xf numFmtId="0" fontId="60" fillId="0" borderId="1" xfId="2393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2393" applyFont="1" applyAlignment="1">
      <alignment vertical="center"/>
    </xf>
    <xf numFmtId="0" fontId="2" fillId="0" borderId="0" xfId="2393" applyAlignment="1">
      <alignment vertical="center"/>
    </xf>
    <xf numFmtId="0" fontId="59" fillId="0" borderId="1" xfId="2801" applyFont="1" applyFill="1" applyBorder="1" applyAlignment="1">
      <alignment vertical="center"/>
    </xf>
    <xf numFmtId="0" fontId="8" fillId="0" borderId="0" xfId="1530" applyAlignment="1">
      <alignment horizontal="center" vertical="center"/>
    </xf>
    <xf numFmtId="1" fontId="53" fillId="0" borderId="1" xfId="1530" applyNumberFormat="1" applyFont="1" applyBorder="1" applyAlignment="1">
      <alignment horizontal="center" vertical="center"/>
    </xf>
    <xf numFmtId="192" fontId="54" fillId="0" borderId="1" xfId="0" applyNumberFormat="1" applyFont="1" applyBorder="1" applyAlignment="1">
      <alignment horizontal="center" vertical="center" wrapText="1"/>
    </xf>
    <xf numFmtId="192" fontId="59" fillId="0" borderId="1" xfId="0" applyNumberFormat="1" applyFont="1" applyBorder="1" applyAlignment="1">
      <alignment horizontal="center" vertical="center" wrapText="1"/>
    </xf>
    <xf numFmtId="192" fontId="0" fillId="0" borderId="0" xfId="0" applyNumberFormat="1" applyAlignment="1">
      <alignment vertical="center"/>
    </xf>
    <xf numFmtId="192" fontId="60" fillId="0" borderId="1" xfId="0" applyNumberFormat="1" applyFont="1" applyBorder="1" applyAlignment="1">
      <alignment horizontal="center" vertical="center" wrapText="1"/>
    </xf>
    <xf numFmtId="192" fontId="53" fillId="0" borderId="1" xfId="1502" applyNumberFormat="1" applyFont="1" applyBorder="1" applyAlignment="1">
      <alignment horizontal="center" vertical="center"/>
    </xf>
    <xf numFmtId="192" fontId="0" fillId="0" borderId="0" xfId="0" applyNumberFormat="1" applyAlignment="1">
      <alignment horizontal="center" vertical="center"/>
    </xf>
    <xf numFmtId="192" fontId="56" fillId="0" borderId="1" xfId="0" applyNumberFormat="1" applyFont="1" applyBorder="1" applyAlignment="1">
      <alignment horizontal="center" vertical="center"/>
    </xf>
    <xf numFmtId="192" fontId="56" fillId="0" borderId="1" xfId="0" applyNumberFormat="1" applyFont="1" applyBorder="1" applyAlignment="1">
      <alignment horizontal="center" vertical="center" wrapText="1"/>
    </xf>
    <xf numFmtId="192" fontId="8" fillId="0" borderId="0" xfId="1526" applyNumberFormat="1">
      <alignment vertical="center"/>
    </xf>
    <xf numFmtId="0" fontId="59" fillId="0" borderId="1" xfId="2801" applyFont="1" applyFill="1" applyBorder="1" applyAlignment="1">
      <alignment horizontal="center" vertical="center"/>
    </xf>
    <xf numFmtId="193" fontId="8" fillId="0" borderId="0" xfId="1526" applyNumberFormat="1">
      <alignment vertical="center"/>
    </xf>
    <xf numFmtId="193" fontId="81" fillId="0" borderId="0" xfId="1526" applyNumberFormat="1" applyFont="1">
      <alignment vertical="center"/>
    </xf>
    <xf numFmtId="0" fontId="84" fillId="0" borderId="0" xfId="1526" applyFont="1">
      <alignment vertical="center"/>
    </xf>
    <xf numFmtId="193" fontId="84" fillId="0" borderId="0" xfId="1526" applyNumberFormat="1" applyFont="1">
      <alignment vertical="center"/>
    </xf>
    <xf numFmtId="0" fontId="8" fillId="0" borderId="0" xfId="1526" applyFont="1">
      <alignment vertical="center"/>
    </xf>
    <xf numFmtId="1" fontId="85" fillId="0" borderId="1" xfId="2801" applyNumberFormat="1" applyFont="1" applyFill="1" applyBorder="1" applyAlignment="1" applyProtection="1">
      <alignment horizontal="left" vertical="center"/>
      <protection locked="0"/>
    </xf>
    <xf numFmtId="0" fontId="85" fillId="0" borderId="1" xfId="2801" applyFont="1" applyFill="1" applyBorder="1" applyAlignment="1">
      <alignment horizontal="center" vertical="center"/>
    </xf>
    <xf numFmtId="0" fontId="85" fillId="0" borderId="1" xfId="0" applyFont="1" applyBorder="1" applyAlignment="1">
      <alignment horizontal="center" vertical="center" wrapText="1"/>
    </xf>
    <xf numFmtId="192" fontId="85" fillId="0" borderId="1" xfId="0" applyNumberFormat="1" applyFont="1" applyBorder="1" applyAlignment="1">
      <alignment horizontal="center" vertical="center" wrapText="1"/>
    </xf>
    <xf numFmtId="0" fontId="86" fillId="0" borderId="0" xfId="0" applyFont="1" applyAlignment="1">
      <alignment vertical="center"/>
    </xf>
    <xf numFmtId="192" fontId="86" fillId="0" borderId="0" xfId="0" applyNumberFormat="1" applyFont="1" applyAlignment="1">
      <alignment vertical="center"/>
    </xf>
    <xf numFmtId="1" fontId="87" fillId="0" borderId="1" xfId="2801" applyNumberFormat="1" applyFont="1" applyFill="1" applyBorder="1" applyAlignment="1" applyProtection="1">
      <alignment horizontal="left" vertical="center"/>
      <protection locked="0"/>
    </xf>
    <xf numFmtId="0" fontId="87" fillId="0" borderId="1" xfId="2801" applyFont="1" applyFill="1" applyBorder="1" applyAlignment="1">
      <alignment horizontal="center" vertical="center"/>
    </xf>
    <xf numFmtId="0" fontId="87" fillId="0" borderId="1" xfId="0" applyFont="1" applyBorder="1" applyAlignment="1">
      <alignment horizontal="center" vertical="center" wrapText="1"/>
    </xf>
    <xf numFmtId="192" fontId="87" fillId="0" borderId="1" xfId="0" applyNumberFormat="1" applyFont="1" applyBorder="1" applyAlignment="1">
      <alignment horizontal="center" vertical="center" wrapText="1"/>
    </xf>
    <xf numFmtId="0" fontId="88" fillId="0" borderId="0" xfId="0" applyFont="1" applyAlignment="1">
      <alignment vertical="center"/>
    </xf>
    <xf numFmtId="192" fontId="88" fillId="0" borderId="0" xfId="0" applyNumberFormat="1" applyFont="1" applyAlignment="1">
      <alignment vertical="center"/>
    </xf>
    <xf numFmtId="195" fontId="88" fillId="0" borderId="0" xfId="0" applyNumberFormat="1" applyFont="1" applyAlignment="1">
      <alignment vertical="center"/>
    </xf>
    <xf numFmtId="1" fontId="87" fillId="0" borderId="1" xfId="2801" applyNumberFormat="1" applyFont="1" applyFill="1" applyBorder="1" applyAlignment="1" applyProtection="1">
      <alignment vertical="center"/>
      <protection locked="0"/>
    </xf>
    <xf numFmtId="1" fontId="85" fillId="0" borderId="1" xfId="2801" applyNumberFormat="1" applyFont="1" applyFill="1" applyBorder="1" applyAlignment="1" applyProtection="1">
      <alignment vertical="center"/>
      <protection locked="0"/>
    </xf>
    <xf numFmtId="0" fontId="87" fillId="0" borderId="1" xfId="2801" applyFont="1" applyFill="1" applyBorder="1" applyAlignment="1">
      <alignment vertical="center"/>
    </xf>
    <xf numFmtId="1" fontId="59" fillId="0" borderId="1" xfId="2801" applyNumberFormat="1" applyFont="1" applyFill="1" applyBorder="1" applyAlignment="1" applyProtection="1">
      <alignment horizontal="center" vertical="center"/>
      <protection locked="0"/>
    </xf>
    <xf numFmtId="0" fontId="87" fillId="0" borderId="1" xfId="0" applyFont="1" applyBorder="1" applyAlignment="1">
      <alignment horizontal="center" vertical="center"/>
    </xf>
    <xf numFmtId="0" fontId="87" fillId="0" borderId="1" xfId="0" applyFont="1" applyBorder="1" applyAlignment="1">
      <alignment vertical="center"/>
    </xf>
    <xf numFmtId="0" fontId="87" fillId="0" borderId="1" xfId="2801" applyNumberFormat="1" applyFont="1" applyFill="1" applyBorder="1" applyAlignment="1" applyProtection="1">
      <alignment vertical="center"/>
      <protection locked="0"/>
    </xf>
    <xf numFmtId="0" fontId="87" fillId="0" borderId="1" xfId="2801" applyNumberFormat="1" applyFont="1" applyBorder="1" applyAlignment="1" applyProtection="1">
      <alignment vertical="center"/>
      <protection locked="0"/>
    </xf>
    <xf numFmtId="0" fontId="7" fillId="0" borderId="0" xfId="2393" applyFont="1" applyAlignment="1">
      <alignment vertical="center"/>
    </xf>
    <xf numFmtId="0" fontId="7" fillId="0" borderId="0" xfId="0" applyFont="1" applyAlignment="1">
      <alignment vertical="center"/>
    </xf>
    <xf numFmtId="192" fontId="7" fillId="0" borderId="0" xfId="0" applyNumberFormat="1" applyFont="1" applyAlignment="1">
      <alignment vertical="center"/>
    </xf>
    <xf numFmtId="0" fontId="57" fillId="0" borderId="0" xfId="2393" applyFont="1" applyFill="1" applyAlignment="1">
      <alignment vertical="center"/>
    </xf>
    <xf numFmtId="0" fontId="7" fillId="0" borderId="0" xfId="0" applyFont="1" applyAlignment="1">
      <alignment horizontal="right" vertical="center"/>
    </xf>
    <xf numFmtId="0" fontId="2" fillId="0" borderId="0" xfId="1837" applyFont="1" applyAlignment="1">
      <alignment vertical="center"/>
    </xf>
    <xf numFmtId="0" fontId="4" fillId="0" borderId="0" xfId="1837" applyFont="1" applyAlignment="1">
      <alignment vertical="center"/>
    </xf>
    <xf numFmtId="0" fontId="7" fillId="0" borderId="0" xfId="1837" applyFont="1" applyAlignment="1">
      <alignment vertical="center"/>
    </xf>
    <xf numFmtId="0" fontId="7" fillId="0" borderId="0" xfId="1837" applyFont="1" applyAlignment="1">
      <alignment horizontal="left" vertical="center"/>
    </xf>
    <xf numFmtId="0" fontId="54" fillId="0" borderId="0" xfId="1837" applyFont="1" applyFill="1" applyBorder="1" applyAlignment="1">
      <alignment horizontal="right" vertical="center"/>
    </xf>
    <xf numFmtId="0" fontId="54" fillId="0" borderId="0" xfId="1837" applyFont="1" applyFill="1" applyBorder="1" applyAlignment="1">
      <alignment vertical="center"/>
    </xf>
    <xf numFmtId="0" fontId="53" fillId="0" borderId="17" xfId="1502" applyFont="1" applyBorder="1" applyAlignment="1">
      <alignment vertical="center"/>
    </xf>
    <xf numFmtId="0" fontId="2" fillId="0" borderId="0" xfId="2393" applyFont="1" applyFill="1" applyAlignment="1">
      <alignment vertical="center"/>
    </xf>
    <xf numFmtId="0" fontId="89" fillId="0" borderId="17" xfId="1502" applyFont="1" applyBorder="1" applyAlignment="1">
      <alignment vertical="center"/>
    </xf>
    <xf numFmtId="0" fontId="85" fillId="0" borderId="1" xfId="2393" applyFont="1" applyFill="1" applyBorder="1" applyAlignment="1">
      <alignment horizontal="center" vertical="center" wrapText="1"/>
    </xf>
    <xf numFmtId="0" fontId="85" fillId="0" borderId="0" xfId="0" applyFont="1" applyAlignment="1">
      <alignment vertical="center"/>
    </xf>
    <xf numFmtId="0" fontId="85" fillId="0" borderId="17" xfId="2393" applyFont="1" applyFill="1" applyBorder="1" applyAlignment="1">
      <alignment horizontal="center" vertical="center"/>
    </xf>
    <xf numFmtId="1" fontId="87" fillId="0" borderId="17" xfId="2393" applyNumberFormat="1" applyFont="1" applyFill="1" applyBorder="1" applyAlignment="1" applyProtection="1">
      <alignment horizontal="left" vertical="center"/>
      <protection locked="0"/>
    </xf>
    <xf numFmtId="0" fontId="87" fillId="0" borderId="1" xfId="2393" applyFont="1" applyFill="1" applyBorder="1" applyAlignment="1">
      <alignment horizontal="center" vertical="center" wrapText="1"/>
    </xf>
    <xf numFmtId="0" fontId="87" fillId="0" borderId="0" xfId="0" applyFont="1" applyAlignment="1">
      <alignment vertical="center"/>
    </xf>
    <xf numFmtId="0" fontId="87" fillId="0" borderId="17" xfId="2393" applyFont="1" applyFill="1" applyBorder="1" applyAlignment="1">
      <alignment horizontal="left" vertical="center"/>
    </xf>
    <xf numFmtId="1" fontId="87" fillId="0" borderId="17" xfId="2393" applyNumberFormat="1" applyFont="1" applyFill="1" applyBorder="1" applyAlignment="1" applyProtection="1">
      <alignment vertical="center"/>
      <protection locked="0"/>
    </xf>
    <xf numFmtId="0" fontId="87" fillId="0" borderId="17" xfId="2393" applyFont="1" applyBorder="1" applyAlignment="1">
      <alignment vertical="center"/>
    </xf>
    <xf numFmtId="0" fontId="2" fillId="0" borderId="0" xfId="2393" applyAlignment="1">
      <alignment horizontal="center" vertical="center"/>
    </xf>
    <xf numFmtId="0" fontId="59" fillId="0" borderId="1" xfId="2801" applyFont="1" applyFill="1" applyBorder="1" applyAlignment="1">
      <alignment horizontal="center" vertical="center" wrapText="1"/>
    </xf>
    <xf numFmtId="0" fontId="5" fillId="0" borderId="0" xfId="1530" applyFont="1">
      <alignment vertical="center"/>
    </xf>
    <xf numFmtId="0" fontId="5" fillId="0" borderId="0" xfId="1530" applyFont="1" applyAlignment="1">
      <alignment horizontal="center" vertical="center"/>
    </xf>
    <xf numFmtId="1" fontId="5" fillId="0" borderId="0" xfId="1530" applyNumberFormat="1" applyFont="1" applyAlignment="1">
      <alignment horizontal="center" vertical="center"/>
    </xf>
    <xf numFmtId="1" fontId="5" fillId="0" borderId="0" xfId="1530" applyNumberFormat="1" applyFont="1">
      <alignment vertical="center"/>
    </xf>
    <xf numFmtId="0" fontId="89" fillId="0" borderId="1" xfId="1530" applyFont="1" applyFill="1" applyBorder="1" applyAlignment="1">
      <alignment horizontal="center" vertical="center"/>
    </xf>
    <xf numFmtId="192" fontId="89" fillId="0" borderId="0" xfId="1530" applyNumberFormat="1" applyFont="1" applyAlignment="1">
      <alignment horizontal="center" vertical="center"/>
    </xf>
    <xf numFmtId="0" fontId="89" fillId="0" borderId="0" xfId="1530" applyFont="1">
      <alignment vertical="center"/>
    </xf>
    <xf numFmtId="0" fontId="89" fillId="0" borderId="1" xfId="1526" applyFont="1" applyFill="1" applyBorder="1" applyAlignment="1">
      <alignment horizontal="center" vertical="center" wrapText="1"/>
    </xf>
    <xf numFmtId="49" fontId="92" fillId="0" borderId="1" xfId="4988" applyNumberFormat="1" applyFont="1" applyBorder="1" applyAlignment="1">
      <alignment horizontal="left" vertical="center" wrapText="1"/>
    </xf>
    <xf numFmtId="0" fontId="93" fillId="0" borderId="0" xfId="1526" applyFont="1">
      <alignment vertical="center"/>
    </xf>
    <xf numFmtId="193" fontId="93" fillId="0" borderId="0" xfId="1526" applyNumberFormat="1" applyFont="1">
      <alignment vertical="center"/>
    </xf>
    <xf numFmtId="194" fontId="93" fillId="0" borderId="0" xfId="1526" applyNumberFormat="1" applyFont="1">
      <alignment vertical="center"/>
    </xf>
    <xf numFmtId="0" fontId="85" fillId="0" borderId="1" xfId="2852" applyFont="1" applyBorder="1">
      <alignment vertical="center"/>
    </xf>
    <xf numFmtId="0" fontId="85" fillId="0" borderId="1" xfId="0" applyFont="1" applyBorder="1" applyAlignment="1">
      <alignment vertical="center"/>
    </xf>
    <xf numFmtId="0" fontId="59" fillId="0" borderId="1" xfId="2817" applyFont="1" applyBorder="1" applyAlignment="1">
      <alignment vertical="center"/>
    </xf>
    <xf numFmtId="0" fontId="59" fillId="0" borderId="1" xfId="2817" applyFont="1" applyBorder="1" applyAlignment="1">
      <alignment horizontal="left" vertical="center" wrapText="1"/>
    </xf>
    <xf numFmtId="0" fontId="85" fillId="0" borderId="1" xfId="2817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7" fillId="0" borderId="0" xfId="0" applyFont="1">
      <alignment vertical="center"/>
    </xf>
    <xf numFmtId="0" fontId="85" fillId="0" borderId="1" xfId="0" applyFont="1" applyFill="1" applyBorder="1" applyAlignment="1">
      <alignment horizontal="center" vertical="center"/>
    </xf>
    <xf numFmtId="192" fontId="85" fillId="0" borderId="1" xfId="0" applyNumberFormat="1" applyFont="1" applyFill="1" applyBorder="1" applyAlignment="1">
      <alignment horizontal="center" vertical="center"/>
    </xf>
    <xf numFmtId="0" fontId="85" fillId="0" borderId="0" xfId="0" applyFont="1">
      <alignment vertical="center"/>
    </xf>
    <xf numFmtId="0" fontId="59" fillId="0" borderId="1" xfId="0" applyFont="1" applyFill="1" applyBorder="1" applyAlignment="1">
      <alignment horizontal="center" vertical="center"/>
    </xf>
    <xf numFmtId="192" fontId="59" fillId="0" borderId="1" xfId="0" applyNumberFormat="1" applyFont="1" applyFill="1" applyBorder="1" applyAlignment="1">
      <alignment horizontal="center" vertical="center"/>
    </xf>
    <xf numFmtId="0" fontId="54" fillId="0" borderId="0" xfId="0" applyFont="1">
      <alignment vertical="center"/>
    </xf>
    <xf numFmtId="0" fontId="7" fillId="0" borderId="0" xfId="2852" applyFont="1" applyAlignment="1">
      <alignment horizontal="center" vertical="center"/>
    </xf>
    <xf numFmtId="0" fontId="5" fillId="0" borderId="0" xfId="1502" applyFont="1">
      <alignment vertical="center"/>
    </xf>
    <xf numFmtId="0" fontId="5" fillId="0" borderId="0" xfId="1526" applyFont="1">
      <alignment vertical="center"/>
    </xf>
    <xf numFmtId="192" fontId="5" fillId="0" borderId="0" xfId="1526" applyNumberFormat="1" applyFont="1">
      <alignment vertical="center"/>
    </xf>
    <xf numFmtId="193" fontId="5" fillId="0" borderId="0" xfId="1526" applyNumberFormat="1" applyFont="1">
      <alignment vertical="center"/>
    </xf>
    <xf numFmtId="0" fontId="5" fillId="0" borderId="0" xfId="1526" applyFont="1" applyAlignment="1">
      <alignment horizontal="left" vertical="center" wrapText="1"/>
    </xf>
    <xf numFmtId="192" fontId="5" fillId="0" borderId="0" xfId="1526" applyNumberFormat="1" applyFont="1" applyAlignment="1">
      <alignment horizontal="right" vertical="center"/>
    </xf>
    <xf numFmtId="0" fontId="73" fillId="0" borderId="0" xfId="1526" applyFont="1">
      <alignment vertical="center"/>
    </xf>
    <xf numFmtId="193" fontId="73" fillId="0" borderId="0" xfId="1526" applyNumberFormat="1" applyFont="1">
      <alignment vertical="center"/>
    </xf>
    <xf numFmtId="0" fontId="95" fillId="0" borderId="0" xfId="1502" applyFont="1" applyBorder="1">
      <alignment vertical="center"/>
    </xf>
    <xf numFmtId="192" fontId="95" fillId="0" borderId="0" xfId="1502" applyNumberFormat="1" applyFont="1" applyBorder="1" applyAlignment="1">
      <alignment horizontal="right" vertical="center"/>
    </xf>
    <xf numFmtId="3" fontId="59" fillId="0" borderId="1" xfId="2833" applyNumberFormat="1" applyFont="1" applyFill="1" applyBorder="1" applyAlignment="1" applyProtection="1">
      <alignment vertical="center"/>
    </xf>
    <xf numFmtId="0" fontId="95" fillId="0" borderId="1" xfId="1502" applyFont="1" applyBorder="1" applyAlignment="1">
      <alignment horizontal="center" vertical="center"/>
    </xf>
    <xf numFmtId="192" fontId="95" fillId="0" borderId="1" xfId="1502" applyNumberFormat="1" applyFont="1" applyBorder="1" applyAlignment="1">
      <alignment horizontal="center" vertical="center"/>
    </xf>
    <xf numFmtId="0" fontId="59" fillId="0" borderId="0" xfId="0" applyFont="1" applyAlignment="1">
      <alignment vertical="center"/>
    </xf>
    <xf numFmtId="192" fontId="59" fillId="0" borderId="0" xfId="0" applyNumberFormat="1" applyFont="1" applyAlignment="1">
      <alignment vertical="center"/>
    </xf>
    <xf numFmtId="0" fontId="95" fillId="0" borderId="0" xfId="1502" applyFont="1" applyBorder="1" applyAlignment="1">
      <alignment vertical="center"/>
    </xf>
    <xf numFmtId="0" fontId="96" fillId="0" borderId="1" xfId="1502" applyFont="1" applyBorder="1" applyAlignment="1">
      <alignment horizontal="center" vertical="center"/>
    </xf>
    <xf numFmtId="0" fontId="89" fillId="0" borderId="1" xfId="1502" applyFont="1" applyBorder="1" applyAlignment="1">
      <alignment horizontal="center" vertical="center"/>
    </xf>
    <xf numFmtId="0" fontId="89" fillId="0" borderId="1" xfId="1502" applyFont="1" applyBorder="1">
      <alignment vertical="center"/>
    </xf>
    <xf numFmtId="192" fontId="89" fillId="0" borderId="1" xfId="1502" applyNumberFormat="1" applyFont="1" applyBorder="1" applyAlignment="1">
      <alignment horizontal="center" vertical="center"/>
    </xf>
    <xf numFmtId="0" fontId="85" fillId="0" borderId="1" xfId="0" applyFont="1" applyBorder="1" applyAlignment="1">
      <alignment horizontal="center" vertical="center"/>
    </xf>
    <xf numFmtId="0" fontId="81" fillId="0" borderId="1" xfId="1502" applyFont="1" applyBorder="1" applyAlignment="1">
      <alignment horizontal="left" vertical="center"/>
    </xf>
    <xf numFmtId="0" fontId="81" fillId="0" borderId="1" xfId="1502" applyFont="1" applyBorder="1" applyAlignment="1">
      <alignment horizontal="center" vertical="center"/>
    </xf>
    <xf numFmtId="192" fontId="81" fillId="0" borderId="1" xfId="1502" applyNumberFormat="1" applyFont="1" applyBorder="1" applyAlignment="1">
      <alignment horizontal="center" vertical="center"/>
    </xf>
    <xf numFmtId="0" fontId="81" fillId="0" borderId="1" xfId="1502" applyFont="1" applyBorder="1">
      <alignment vertical="center"/>
    </xf>
    <xf numFmtId="0" fontId="5" fillId="0" borderId="0" xfId="1502" applyFont="1" applyBorder="1">
      <alignment vertical="center"/>
    </xf>
    <xf numFmtId="0" fontId="5" fillId="0" borderId="0" xfId="1502" applyFont="1" applyBorder="1" applyAlignment="1">
      <alignment vertical="center"/>
    </xf>
    <xf numFmtId="192" fontId="5" fillId="0" borderId="0" xfId="1502" applyNumberFormat="1" applyFont="1" applyBorder="1" applyAlignment="1">
      <alignment horizontal="right" vertical="center"/>
    </xf>
    <xf numFmtId="0" fontId="86" fillId="0" borderId="1" xfId="0" applyFont="1" applyBorder="1" applyAlignment="1">
      <alignment horizontal="center" vertical="center"/>
    </xf>
    <xf numFmtId="0" fontId="88" fillId="0" borderId="1" xfId="0" applyFont="1" applyBorder="1" applyAlignment="1">
      <alignment horizontal="center" vertical="center"/>
    </xf>
    <xf numFmtId="0" fontId="66" fillId="0" borderId="1" xfId="0" applyFont="1" applyBorder="1" applyAlignment="1">
      <alignment vertical="center"/>
    </xf>
    <xf numFmtId="0" fontId="66" fillId="0" borderId="0" xfId="0" applyFont="1" applyAlignment="1">
      <alignment vertical="center"/>
    </xf>
    <xf numFmtId="0" fontId="54" fillId="0" borderId="1" xfId="1502" applyFont="1" applyFill="1" applyBorder="1" applyAlignment="1">
      <alignment horizontal="center" vertical="center"/>
    </xf>
    <xf numFmtId="192" fontId="7" fillId="0" borderId="0" xfId="0" applyNumberFormat="1" applyFont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87" fillId="0" borderId="0" xfId="0" applyFont="1" applyFill="1" applyAlignment="1">
      <alignment vertical="center"/>
    </xf>
    <xf numFmtId="0" fontId="54" fillId="0" borderId="1" xfId="0" applyFont="1" applyBorder="1" applyAlignment="1">
      <alignment horizontal="center" vertical="center"/>
    </xf>
    <xf numFmtId="49" fontId="71" fillId="0" borderId="1" xfId="2851" applyNumberFormat="1" applyFont="1" applyBorder="1" applyAlignment="1">
      <alignment vertical="center"/>
    </xf>
    <xf numFmtId="49" fontId="71" fillId="0" borderId="1" xfId="2851" applyNumberFormat="1" applyFont="1" applyBorder="1" applyAlignment="1">
      <alignment horizontal="left" vertical="center"/>
    </xf>
    <xf numFmtId="192" fontId="87" fillId="0" borderId="1" xfId="0" applyNumberFormat="1" applyFont="1" applyBorder="1" applyAlignment="1">
      <alignment horizontal="center" vertical="center"/>
    </xf>
    <xf numFmtId="49" fontId="92" fillId="0" borderId="1" xfId="2851" applyNumberFormat="1" applyFont="1" applyBorder="1" applyAlignment="1">
      <alignment vertical="center"/>
    </xf>
    <xf numFmtId="192" fontId="85" fillId="0" borderId="1" xfId="0" applyNumberFormat="1" applyFont="1" applyBorder="1" applyAlignment="1">
      <alignment horizontal="center" vertical="center"/>
    </xf>
    <xf numFmtId="0" fontId="81" fillId="0" borderId="1" xfId="1502" applyFont="1" applyBorder="1" applyAlignment="1">
      <alignment vertical="center"/>
    </xf>
    <xf numFmtId="3" fontId="87" fillId="0" borderId="1" xfId="2802" applyNumberFormat="1" applyFont="1" applyFill="1" applyBorder="1" applyAlignment="1" applyProtection="1">
      <alignment vertical="center"/>
    </xf>
    <xf numFmtId="0" fontId="2" fillId="0" borderId="0" xfId="1523" applyAlignment="1">
      <alignment vertical="center"/>
    </xf>
    <xf numFmtId="0" fontId="2" fillId="0" borderId="0" xfId="1523" applyFill="1" applyAlignment="1">
      <alignment vertical="center"/>
    </xf>
    <xf numFmtId="49" fontId="70" fillId="0" borderId="1" xfId="2839" applyNumberFormat="1" applyFont="1" applyBorder="1" applyAlignment="1">
      <alignment vertical="center"/>
    </xf>
    <xf numFmtId="0" fontId="72" fillId="0" borderId="1" xfId="1523" applyNumberFormat="1" applyFont="1" applyFill="1" applyBorder="1" applyAlignment="1" applyProtection="1">
      <alignment horizontal="left" vertical="center" wrapText="1"/>
    </xf>
    <xf numFmtId="49" fontId="70" fillId="0" borderId="1" xfId="2844" applyNumberFormat="1" applyFont="1" applyBorder="1" applyAlignment="1">
      <alignment vertical="center"/>
    </xf>
    <xf numFmtId="191" fontId="9" fillId="0" borderId="1" xfId="1523" applyNumberFormat="1" applyFont="1" applyFill="1" applyBorder="1" applyAlignment="1" applyProtection="1">
      <alignment horizontal="center" vertical="center" wrapText="1"/>
    </xf>
    <xf numFmtId="0" fontId="7" fillId="0" borderId="1" xfId="1523" applyFont="1" applyFill="1" applyBorder="1" applyAlignment="1">
      <alignment horizontal="center" vertical="center"/>
    </xf>
    <xf numFmtId="0" fontId="7" fillId="0" borderId="1" xfId="1523" applyFont="1" applyBorder="1" applyAlignment="1">
      <alignment horizontal="center" vertical="center"/>
    </xf>
    <xf numFmtId="0" fontId="7" fillId="0" borderId="0" xfId="1523" applyFont="1" applyAlignment="1">
      <alignment vertical="center"/>
    </xf>
    <xf numFmtId="0" fontId="7" fillId="0" borderId="0" xfId="1523" applyFont="1" applyFill="1" applyAlignment="1">
      <alignment vertical="center"/>
    </xf>
    <xf numFmtId="0" fontId="7" fillId="0" borderId="0" xfId="1523" applyNumberFormat="1" applyFont="1" applyFill="1" applyBorder="1" applyAlignment="1" applyProtection="1">
      <alignment vertical="center"/>
    </xf>
    <xf numFmtId="0" fontId="10" fillId="0" borderId="0" xfId="2835" applyFont="1" applyAlignment="1">
      <alignment vertical="center"/>
    </xf>
    <xf numFmtId="0" fontId="7" fillId="0" borderId="0" xfId="2835" applyFont="1" applyAlignment="1">
      <alignment vertical="center"/>
    </xf>
    <xf numFmtId="190" fontId="7" fillId="0" borderId="0" xfId="2835" applyNumberFormat="1" applyFont="1" applyAlignment="1">
      <alignment horizontal="right" vertical="center"/>
    </xf>
    <xf numFmtId="191" fontId="5" fillId="0" borderId="1" xfId="1523" applyNumberFormat="1" applyFont="1" applyFill="1" applyBorder="1" applyAlignment="1" applyProtection="1">
      <alignment horizontal="center" vertical="center" wrapText="1"/>
    </xf>
    <xf numFmtId="192" fontId="7" fillId="0" borderId="1" xfId="1213" applyNumberFormat="1" applyFont="1" applyFill="1" applyBorder="1" applyAlignment="1" applyProtection="1">
      <alignment horizontal="center" vertical="center" wrapText="1"/>
    </xf>
    <xf numFmtId="0" fontId="2" fillId="0" borderId="0" xfId="1523" applyFont="1" applyAlignment="1">
      <alignment vertical="center"/>
    </xf>
    <xf numFmtId="0" fontId="2" fillId="0" borderId="1" xfId="1523" applyFont="1" applyFill="1" applyBorder="1" applyAlignment="1">
      <alignment horizontal="center" vertical="center"/>
    </xf>
    <xf numFmtId="0" fontId="2" fillId="0" borderId="1" xfId="1523" applyFont="1" applyBorder="1" applyAlignment="1">
      <alignment horizontal="center" vertical="center"/>
    </xf>
    <xf numFmtId="0" fontId="89" fillId="0" borderId="1" xfId="1523" applyNumberFormat="1" applyFont="1" applyFill="1" applyBorder="1" applyAlignment="1" applyProtection="1">
      <alignment horizontal="left" vertical="center" wrapText="1"/>
    </xf>
    <xf numFmtId="191" fontId="89" fillId="0" borderId="1" xfId="1523" applyNumberFormat="1" applyFont="1" applyFill="1" applyBorder="1" applyAlignment="1" applyProtection="1">
      <alignment horizontal="center" vertical="center" wrapText="1"/>
    </xf>
    <xf numFmtId="192" fontId="85" fillId="0" borderId="1" xfId="1213" applyNumberFormat="1" applyFont="1" applyFill="1" applyBorder="1" applyAlignment="1" applyProtection="1">
      <alignment horizontal="center" vertical="center" wrapText="1"/>
    </xf>
    <xf numFmtId="0" fontId="85" fillId="0" borderId="0" xfId="1523" applyFont="1" applyAlignment="1">
      <alignment vertical="center"/>
    </xf>
    <xf numFmtId="0" fontId="85" fillId="0" borderId="1" xfId="1523" applyFont="1" applyFill="1" applyBorder="1" applyAlignment="1">
      <alignment horizontal="center" vertical="center"/>
    </xf>
    <xf numFmtId="0" fontId="85" fillId="0" borderId="1" xfId="1523" applyFont="1" applyBorder="1" applyAlignment="1">
      <alignment horizontal="center" vertical="center"/>
    </xf>
    <xf numFmtId="0" fontId="86" fillId="0" borderId="0" xfId="1523" applyFont="1" applyAlignment="1">
      <alignment vertical="center"/>
    </xf>
    <xf numFmtId="0" fontId="81" fillId="0" borderId="1" xfId="1523" applyNumberFormat="1" applyFont="1" applyFill="1" applyBorder="1" applyAlignment="1" applyProtection="1">
      <alignment horizontal="left" vertical="center" wrapText="1"/>
    </xf>
    <xf numFmtId="0" fontId="87" fillId="0" borderId="1" xfId="1523" applyFont="1" applyFill="1" applyBorder="1" applyAlignment="1">
      <alignment horizontal="center" vertical="center"/>
    </xf>
    <xf numFmtId="0" fontId="87" fillId="0" borderId="1" xfId="1523" applyFont="1" applyBorder="1" applyAlignment="1">
      <alignment horizontal="center" vertical="center"/>
    </xf>
    <xf numFmtId="192" fontId="87" fillId="0" borderId="1" xfId="1213" applyNumberFormat="1" applyFont="1" applyFill="1" applyBorder="1" applyAlignment="1" applyProtection="1">
      <alignment horizontal="center" vertical="center" wrapText="1"/>
    </xf>
    <xf numFmtId="0" fontId="88" fillId="0" borderId="0" xfId="1523" applyFont="1" applyAlignment="1">
      <alignment vertical="center"/>
    </xf>
    <xf numFmtId="49" fontId="70" fillId="0" borderId="1" xfId="2845" applyNumberFormat="1" applyFont="1" applyBorder="1" applyAlignment="1">
      <alignment vertical="center"/>
    </xf>
    <xf numFmtId="49" fontId="70" fillId="0" borderId="1" xfId="2846" applyNumberFormat="1" applyFont="1" applyBorder="1" applyAlignment="1">
      <alignment vertical="center"/>
    </xf>
    <xf numFmtId="49" fontId="70" fillId="0" borderId="1" xfId="2849" applyNumberFormat="1" applyFont="1" applyBorder="1" applyAlignment="1">
      <alignment vertical="center"/>
    </xf>
    <xf numFmtId="49" fontId="70" fillId="0" borderId="1" xfId="2847" applyNumberFormat="1" applyFont="1" applyBorder="1" applyAlignment="1">
      <alignment vertical="center"/>
    </xf>
    <xf numFmtId="49" fontId="70" fillId="0" borderId="1" xfId="2843" applyNumberFormat="1" applyFont="1" applyBorder="1" applyAlignment="1">
      <alignment vertical="center"/>
    </xf>
    <xf numFmtId="49" fontId="70" fillId="0" borderId="1" xfId="2850" applyNumberFormat="1" applyFont="1" applyBorder="1" applyAlignment="1">
      <alignment vertical="center"/>
    </xf>
    <xf numFmtId="49" fontId="70" fillId="0" borderId="1" xfId="2841" applyNumberFormat="1" applyFont="1" applyBorder="1" applyAlignment="1">
      <alignment vertical="center"/>
    </xf>
    <xf numFmtId="49" fontId="70" fillId="0" borderId="1" xfId="2842" applyNumberFormat="1" applyFont="1" applyBorder="1" applyAlignment="1">
      <alignment vertical="center"/>
    </xf>
    <xf numFmtId="185" fontId="85" fillId="0" borderId="1" xfId="1213" applyNumberFormat="1" applyFont="1" applyFill="1" applyBorder="1" applyAlignment="1" applyProtection="1">
      <alignment horizontal="center" vertical="center" wrapText="1"/>
    </xf>
    <xf numFmtId="185" fontId="66" fillId="0" borderId="1" xfId="1213" applyNumberFormat="1" applyFont="1" applyFill="1" applyBorder="1" applyAlignment="1" applyProtection="1">
      <alignment horizontal="center" vertical="center" wrapText="1"/>
    </xf>
    <xf numFmtId="0" fontId="59" fillId="0" borderId="1" xfId="0" applyFont="1" applyFill="1" applyBorder="1" applyAlignment="1">
      <alignment horizontal="center" vertical="center" wrapText="1"/>
    </xf>
    <xf numFmtId="192" fontId="59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192" fontId="0" fillId="0" borderId="0" xfId="0" applyNumberFormat="1" applyFill="1" applyAlignment="1">
      <alignment vertical="center"/>
    </xf>
    <xf numFmtId="0" fontId="90" fillId="0" borderId="0" xfId="1837" applyFont="1" applyAlignment="1">
      <alignment horizontal="center" vertical="center"/>
    </xf>
    <xf numFmtId="0" fontId="66" fillId="0" borderId="0" xfId="1837" applyFont="1" applyAlignment="1">
      <alignment horizontal="center" vertical="center"/>
    </xf>
    <xf numFmtId="0" fontId="90" fillId="0" borderId="0" xfId="2393" applyFont="1" applyFill="1" applyAlignment="1">
      <alignment horizontal="center" vertical="center"/>
    </xf>
    <xf numFmtId="0" fontId="91" fillId="0" borderId="0" xfId="1530" applyFont="1" applyAlignment="1">
      <alignment horizontal="center" vertical="center"/>
    </xf>
    <xf numFmtId="0" fontId="91" fillId="0" borderId="0" xfId="1526" applyFont="1" applyAlignment="1">
      <alignment horizontal="center" vertical="center"/>
    </xf>
    <xf numFmtId="0" fontId="90" fillId="0" borderId="0" xfId="2852" applyFont="1" applyAlignment="1">
      <alignment horizontal="center" vertical="center"/>
    </xf>
    <xf numFmtId="0" fontId="82" fillId="0" borderId="20" xfId="0" applyFont="1" applyBorder="1" applyAlignment="1">
      <alignment vertical="center" wrapText="1"/>
    </xf>
    <xf numFmtId="0" fontId="94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91" fillId="0" borderId="0" xfId="1502" applyFont="1" applyAlignment="1">
      <alignment horizontal="center" vertical="center"/>
    </xf>
    <xf numFmtId="0" fontId="82" fillId="0" borderId="20" xfId="0" applyFont="1" applyBorder="1" applyAlignment="1">
      <alignment horizontal="left" vertical="center" wrapText="1"/>
    </xf>
    <xf numFmtId="0" fontId="80" fillId="0" borderId="0" xfId="1502" applyFont="1" applyAlignment="1">
      <alignment horizontal="center" vertical="center"/>
    </xf>
    <xf numFmtId="0" fontId="91" fillId="0" borderId="0" xfId="1523" applyNumberFormat="1" applyFont="1" applyFill="1" applyBorder="1" applyAlignment="1" applyProtection="1">
      <alignment horizontal="center" vertical="center"/>
    </xf>
  </cellXfs>
  <cellStyles count="4991">
    <cellStyle name="?鹎%U龡&amp;H齲_x0001_C铣_x0014__x0007__x0001__x0001_" xfId="28" xr:uid="{00000000-0005-0000-0000-000000000000}"/>
    <cellStyle name="?鹎%U龡&amp;H齲_x0001_C铣_x0014__x0007__x0001__x0001_ 2" xfId="3" xr:uid="{00000000-0005-0000-0000-000001000000}"/>
    <cellStyle name="?鹎%U龡&amp;H齲_x0001_C铣_x0014__x0007__x0001__x0001_ 2 2" xfId="16" xr:uid="{00000000-0005-0000-0000-000002000000}"/>
    <cellStyle name="?鹎%U龡&amp;H齲_x0001_C铣_x0014__x0007__x0001__x0001_ 2 2 10" xfId="33" xr:uid="{00000000-0005-0000-0000-000003000000}"/>
    <cellStyle name="?鹎%U龡&amp;H齲_x0001_C铣_x0014__x0007__x0001__x0001_ 2 2 10 2" xfId="2856" xr:uid="{00000000-0005-0000-0000-000004000000}"/>
    <cellStyle name="?鹎%U龡&amp;H齲_x0001_C铣_x0014__x0007__x0001__x0001_ 2 2 11" xfId="44" xr:uid="{00000000-0005-0000-0000-000005000000}"/>
    <cellStyle name="?鹎%U龡&amp;H齲_x0001_C铣_x0014__x0007__x0001__x0001_ 2 2 11 2" xfId="2857" xr:uid="{00000000-0005-0000-0000-000006000000}"/>
    <cellStyle name="?鹎%U龡&amp;H齲_x0001_C铣_x0014__x0007__x0001__x0001_ 2 2 12" xfId="2855" xr:uid="{00000000-0005-0000-0000-000007000000}"/>
    <cellStyle name="?鹎%U龡&amp;H齲_x0001_C铣_x0014__x0007__x0001__x0001_ 2 2 2" xfId="51" xr:uid="{00000000-0005-0000-0000-000008000000}"/>
    <cellStyle name="?鹎%U龡&amp;H齲_x0001_C铣_x0014__x0007__x0001__x0001_ 2 2 2 10" xfId="2858" xr:uid="{00000000-0005-0000-0000-000009000000}"/>
    <cellStyle name="?鹎%U龡&amp;H齲_x0001_C铣_x0014__x0007__x0001__x0001_ 2 2 2 2" xfId="54" xr:uid="{00000000-0005-0000-0000-00000A000000}"/>
    <cellStyle name="?鹎%U龡&amp;H齲_x0001_C铣_x0014__x0007__x0001__x0001_ 2 2 2 2 2" xfId="56" xr:uid="{00000000-0005-0000-0000-00000B000000}"/>
    <cellStyle name="?鹎%U龡&amp;H齲_x0001_C铣_x0014__x0007__x0001__x0001_ 2 2 2 2 2 2" xfId="60" xr:uid="{00000000-0005-0000-0000-00000C000000}"/>
    <cellStyle name="?鹎%U龡&amp;H齲_x0001_C铣_x0014__x0007__x0001__x0001_ 2 2 2 2 2 2 2" xfId="2861" xr:uid="{00000000-0005-0000-0000-00000D000000}"/>
    <cellStyle name="?鹎%U龡&amp;H齲_x0001_C铣_x0014__x0007__x0001__x0001_ 2 2 2 2 2 3" xfId="67" xr:uid="{00000000-0005-0000-0000-00000E000000}"/>
    <cellStyle name="?鹎%U龡&amp;H齲_x0001_C铣_x0014__x0007__x0001__x0001_ 2 2 2 2 2 3 2" xfId="2862" xr:uid="{00000000-0005-0000-0000-00000F000000}"/>
    <cellStyle name="?鹎%U龡&amp;H齲_x0001_C铣_x0014__x0007__x0001__x0001_ 2 2 2 2 2 4" xfId="72" xr:uid="{00000000-0005-0000-0000-000010000000}"/>
    <cellStyle name="?鹎%U龡&amp;H齲_x0001_C铣_x0014__x0007__x0001__x0001_ 2 2 2 2 2 4 2" xfId="2863" xr:uid="{00000000-0005-0000-0000-000011000000}"/>
    <cellStyle name="?鹎%U龡&amp;H齲_x0001_C铣_x0014__x0007__x0001__x0001_ 2 2 2 2 2 5" xfId="2860" xr:uid="{00000000-0005-0000-0000-000012000000}"/>
    <cellStyle name="?鹎%U龡&amp;H齲_x0001_C铣_x0014__x0007__x0001__x0001_ 2 2 2 2 2_2015财政决算公开" xfId="2864" xr:uid="{00000000-0005-0000-0000-000013000000}"/>
    <cellStyle name="?鹎%U龡&amp;H齲_x0001_C铣_x0014__x0007__x0001__x0001_ 2 2 2 2 3" xfId="75" xr:uid="{00000000-0005-0000-0000-000014000000}"/>
    <cellStyle name="?鹎%U龡&amp;H齲_x0001_C铣_x0014__x0007__x0001__x0001_ 2 2 2 2 3 2" xfId="82" xr:uid="{00000000-0005-0000-0000-000015000000}"/>
    <cellStyle name="?鹎%U龡&amp;H齲_x0001_C铣_x0014__x0007__x0001__x0001_ 2 2 2 2 3 2 2" xfId="2866" xr:uid="{00000000-0005-0000-0000-000016000000}"/>
    <cellStyle name="?鹎%U龡&amp;H齲_x0001_C铣_x0014__x0007__x0001__x0001_ 2 2 2 2 3 3" xfId="89" xr:uid="{00000000-0005-0000-0000-000017000000}"/>
    <cellStyle name="?鹎%U龡&amp;H齲_x0001_C铣_x0014__x0007__x0001__x0001_ 2 2 2 2 3 3 2" xfId="2867" xr:uid="{00000000-0005-0000-0000-000018000000}"/>
    <cellStyle name="?鹎%U龡&amp;H齲_x0001_C铣_x0014__x0007__x0001__x0001_ 2 2 2 2 3 4" xfId="2865" xr:uid="{00000000-0005-0000-0000-000019000000}"/>
    <cellStyle name="?鹎%U龡&amp;H齲_x0001_C铣_x0014__x0007__x0001__x0001_ 2 2 2 2 3_2015财政决算公开" xfId="2868" xr:uid="{00000000-0005-0000-0000-00001A000000}"/>
    <cellStyle name="?鹎%U龡&amp;H齲_x0001_C铣_x0014__x0007__x0001__x0001_ 2 2 2 2 4" xfId="11" xr:uid="{00000000-0005-0000-0000-00001B000000}"/>
    <cellStyle name="?鹎%U龡&amp;H齲_x0001_C铣_x0014__x0007__x0001__x0001_ 2 2 2 2 4 2" xfId="48" xr:uid="{00000000-0005-0000-0000-00001C000000}"/>
    <cellStyle name="?鹎%U龡&amp;H齲_x0001_C铣_x0014__x0007__x0001__x0001_ 2 2 2 2 4 2 2" xfId="2870" xr:uid="{00000000-0005-0000-0000-00001D000000}"/>
    <cellStyle name="?鹎%U龡&amp;H齲_x0001_C铣_x0014__x0007__x0001__x0001_ 2 2 2 2 4 3" xfId="94" xr:uid="{00000000-0005-0000-0000-00001E000000}"/>
    <cellStyle name="?鹎%U龡&amp;H齲_x0001_C铣_x0014__x0007__x0001__x0001_ 2 2 2 2 4 3 2" xfId="2871" xr:uid="{00000000-0005-0000-0000-00001F000000}"/>
    <cellStyle name="?鹎%U龡&amp;H齲_x0001_C铣_x0014__x0007__x0001__x0001_ 2 2 2 2 4 4" xfId="98" xr:uid="{00000000-0005-0000-0000-000020000000}"/>
    <cellStyle name="?鹎%U龡&amp;H齲_x0001_C铣_x0014__x0007__x0001__x0001_ 2 2 2 2 4 4 2" xfId="2872" xr:uid="{00000000-0005-0000-0000-000021000000}"/>
    <cellStyle name="?鹎%U龡&amp;H齲_x0001_C铣_x0014__x0007__x0001__x0001_ 2 2 2 2 4 5" xfId="2869" xr:uid="{00000000-0005-0000-0000-000022000000}"/>
    <cellStyle name="?鹎%U龡&amp;H齲_x0001_C铣_x0014__x0007__x0001__x0001_ 2 2 2 2 4_2015财政决算公开" xfId="2873" xr:uid="{00000000-0005-0000-0000-000023000000}"/>
    <cellStyle name="?鹎%U龡&amp;H齲_x0001_C铣_x0014__x0007__x0001__x0001_ 2 2 2 2 5" xfId="103" xr:uid="{00000000-0005-0000-0000-000024000000}"/>
    <cellStyle name="?鹎%U龡&amp;H齲_x0001_C铣_x0014__x0007__x0001__x0001_ 2 2 2 2 5 2" xfId="2874" xr:uid="{00000000-0005-0000-0000-000025000000}"/>
    <cellStyle name="?鹎%U龡&amp;H齲_x0001_C铣_x0014__x0007__x0001__x0001_ 2 2 2 2 6" xfId="27" xr:uid="{00000000-0005-0000-0000-000026000000}"/>
    <cellStyle name="?鹎%U龡&amp;H齲_x0001_C铣_x0014__x0007__x0001__x0001_ 2 2 2 2 6 2" xfId="2875" xr:uid="{00000000-0005-0000-0000-000027000000}"/>
    <cellStyle name="?鹎%U龡&amp;H齲_x0001_C铣_x0014__x0007__x0001__x0001_ 2 2 2 2 7" xfId="105" xr:uid="{00000000-0005-0000-0000-000028000000}"/>
    <cellStyle name="?鹎%U龡&amp;H齲_x0001_C铣_x0014__x0007__x0001__x0001_ 2 2 2 2 7 2" xfId="2876" xr:uid="{00000000-0005-0000-0000-000029000000}"/>
    <cellStyle name="?鹎%U龡&amp;H齲_x0001_C铣_x0014__x0007__x0001__x0001_ 2 2 2 2 8" xfId="2859" xr:uid="{00000000-0005-0000-0000-00002A000000}"/>
    <cellStyle name="?鹎%U龡&amp;H齲_x0001_C铣_x0014__x0007__x0001__x0001_ 2 2 2 2_2015财政决算公开" xfId="2877" xr:uid="{00000000-0005-0000-0000-00002B000000}"/>
    <cellStyle name="?鹎%U龡&amp;H齲_x0001_C铣_x0014__x0007__x0001__x0001_ 2 2 2 3" xfId="106" xr:uid="{00000000-0005-0000-0000-00002C000000}"/>
    <cellStyle name="?鹎%U龡&amp;H齲_x0001_C铣_x0014__x0007__x0001__x0001_ 2 2 2 3 2" xfId="108" xr:uid="{00000000-0005-0000-0000-00002D000000}"/>
    <cellStyle name="?鹎%U龡&amp;H齲_x0001_C铣_x0014__x0007__x0001__x0001_ 2 2 2 3 2 2" xfId="2879" xr:uid="{00000000-0005-0000-0000-00002E000000}"/>
    <cellStyle name="?鹎%U龡&amp;H齲_x0001_C铣_x0014__x0007__x0001__x0001_ 2 2 2 3 3" xfId="111" xr:uid="{00000000-0005-0000-0000-00002F000000}"/>
    <cellStyle name="?鹎%U龡&amp;H齲_x0001_C铣_x0014__x0007__x0001__x0001_ 2 2 2 3 3 2" xfId="2880" xr:uid="{00000000-0005-0000-0000-000030000000}"/>
    <cellStyle name="?鹎%U龡&amp;H齲_x0001_C铣_x0014__x0007__x0001__x0001_ 2 2 2 3 4" xfId="113" xr:uid="{00000000-0005-0000-0000-000031000000}"/>
    <cellStyle name="?鹎%U龡&amp;H齲_x0001_C铣_x0014__x0007__x0001__x0001_ 2 2 2 3 4 2" xfId="2881" xr:uid="{00000000-0005-0000-0000-000032000000}"/>
    <cellStyle name="?鹎%U龡&amp;H齲_x0001_C铣_x0014__x0007__x0001__x0001_ 2 2 2 3 5" xfId="2878" xr:uid="{00000000-0005-0000-0000-000033000000}"/>
    <cellStyle name="?鹎%U龡&amp;H齲_x0001_C铣_x0014__x0007__x0001__x0001_ 2 2 2 3_2015财政决算公开" xfId="2882" xr:uid="{00000000-0005-0000-0000-000034000000}"/>
    <cellStyle name="?鹎%U龡&amp;H齲_x0001_C铣_x0014__x0007__x0001__x0001_ 2 2 2 4" xfId="114" xr:uid="{00000000-0005-0000-0000-000035000000}"/>
    <cellStyle name="?鹎%U龡&amp;H齲_x0001_C铣_x0014__x0007__x0001__x0001_ 2 2 2 4 2" xfId="19" xr:uid="{00000000-0005-0000-0000-000036000000}"/>
    <cellStyle name="?鹎%U龡&amp;H齲_x0001_C铣_x0014__x0007__x0001__x0001_ 2 2 2 4 2 2" xfId="2884" xr:uid="{00000000-0005-0000-0000-000037000000}"/>
    <cellStyle name="?鹎%U龡&amp;H齲_x0001_C铣_x0014__x0007__x0001__x0001_ 2 2 2 4 3" xfId="119" xr:uid="{00000000-0005-0000-0000-000038000000}"/>
    <cellStyle name="?鹎%U龡&amp;H齲_x0001_C铣_x0014__x0007__x0001__x0001_ 2 2 2 4 3 2" xfId="2885" xr:uid="{00000000-0005-0000-0000-000039000000}"/>
    <cellStyle name="?鹎%U龡&amp;H齲_x0001_C铣_x0014__x0007__x0001__x0001_ 2 2 2 4 4" xfId="120" xr:uid="{00000000-0005-0000-0000-00003A000000}"/>
    <cellStyle name="?鹎%U龡&amp;H齲_x0001_C铣_x0014__x0007__x0001__x0001_ 2 2 2 4 4 2" xfId="2886" xr:uid="{00000000-0005-0000-0000-00003B000000}"/>
    <cellStyle name="?鹎%U龡&amp;H齲_x0001_C铣_x0014__x0007__x0001__x0001_ 2 2 2 4 5" xfId="2883" xr:uid="{00000000-0005-0000-0000-00003C000000}"/>
    <cellStyle name="?鹎%U龡&amp;H齲_x0001_C铣_x0014__x0007__x0001__x0001_ 2 2 2 4_2015财政决算公开" xfId="2887" xr:uid="{00000000-0005-0000-0000-00003D000000}"/>
    <cellStyle name="?鹎%U龡&amp;H齲_x0001_C铣_x0014__x0007__x0001__x0001_ 2 2 2 5" xfId="121" xr:uid="{00000000-0005-0000-0000-00003E000000}"/>
    <cellStyle name="?鹎%U龡&amp;H齲_x0001_C铣_x0014__x0007__x0001__x0001_ 2 2 2 5 2" xfId="62" xr:uid="{00000000-0005-0000-0000-00003F000000}"/>
    <cellStyle name="?鹎%U龡&amp;H齲_x0001_C铣_x0014__x0007__x0001__x0001_ 2 2 2 5 2 2" xfId="2889" xr:uid="{00000000-0005-0000-0000-000040000000}"/>
    <cellStyle name="?鹎%U龡&amp;H齲_x0001_C铣_x0014__x0007__x0001__x0001_ 2 2 2 5 3" xfId="68" xr:uid="{00000000-0005-0000-0000-000041000000}"/>
    <cellStyle name="?鹎%U龡&amp;H齲_x0001_C铣_x0014__x0007__x0001__x0001_ 2 2 2 5 3 2" xfId="2890" xr:uid="{00000000-0005-0000-0000-000042000000}"/>
    <cellStyle name="?鹎%U龡&amp;H齲_x0001_C铣_x0014__x0007__x0001__x0001_ 2 2 2 5 4" xfId="2888" xr:uid="{00000000-0005-0000-0000-000043000000}"/>
    <cellStyle name="?鹎%U龡&amp;H齲_x0001_C铣_x0014__x0007__x0001__x0001_ 2 2 2 5_2015财政决算公开" xfId="2891" xr:uid="{00000000-0005-0000-0000-000044000000}"/>
    <cellStyle name="?鹎%U龡&amp;H齲_x0001_C铣_x0014__x0007__x0001__x0001_ 2 2 2 6" xfId="124" xr:uid="{00000000-0005-0000-0000-000045000000}"/>
    <cellStyle name="?鹎%U龡&amp;H齲_x0001_C铣_x0014__x0007__x0001__x0001_ 2 2 2 6 2" xfId="84" xr:uid="{00000000-0005-0000-0000-000046000000}"/>
    <cellStyle name="?鹎%U龡&amp;H齲_x0001_C铣_x0014__x0007__x0001__x0001_ 2 2 2 6 2 2" xfId="2893" xr:uid="{00000000-0005-0000-0000-000047000000}"/>
    <cellStyle name="?鹎%U龡&amp;H齲_x0001_C铣_x0014__x0007__x0001__x0001_ 2 2 2 6 3" xfId="126" xr:uid="{00000000-0005-0000-0000-000048000000}"/>
    <cellStyle name="?鹎%U龡&amp;H齲_x0001_C铣_x0014__x0007__x0001__x0001_ 2 2 2 6 3 2" xfId="2894" xr:uid="{00000000-0005-0000-0000-000049000000}"/>
    <cellStyle name="?鹎%U龡&amp;H齲_x0001_C铣_x0014__x0007__x0001__x0001_ 2 2 2 6 4" xfId="52" xr:uid="{00000000-0005-0000-0000-00004A000000}"/>
    <cellStyle name="?鹎%U龡&amp;H齲_x0001_C铣_x0014__x0007__x0001__x0001_ 2 2 2 6 4 2" xfId="2895" xr:uid="{00000000-0005-0000-0000-00004B000000}"/>
    <cellStyle name="?鹎%U龡&amp;H齲_x0001_C铣_x0014__x0007__x0001__x0001_ 2 2 2 6 5" xfId="2892" xr:uid="{00000000-0005-0000-0000-00004C000000}"/>
    <cellStyle name="?鹎%U龡&amp;H齲_x0001_C铣_x0014__x0007__x0001__x0001_ 2 2 2 6_2015财政决算公开" xfId="2896" xr:uid="{00000000-0005-0000-0000-00004D000000}"/>
    <cellStyle name="?鹎%U龡&amp;H齲_x0001_C铣_x0014__x0007__x0001__x0001_ 2 2 2 7" xfId="30" xr:uid="{00000000-0005-0000-0000-00004E000000}"/>
    <cellStyle name="?鹎%U龡&amp;H齲_x0001_C铣_x0014__x0007__x0001__x0001_ 2 2 2 7 2" xfId="2897" xr:uid="{00000000-0005-0000-0000-00004F000000}"/>
    <cellStyle name="?鹎%U龡&amp;H齲_x0001_C铣_x0014__x0007__x0001__x0001_ 2 2 2 8" xfId="38" xr:uid="{00000000-0005-0000-0000-000050000000}"/>
    <cellStyle name="?鹎%U龡&amp;H齲_x0001_C铣_x0014__x0007__x0001__x0001_ 2 2 2 8 2" xfId="2898" xr:uid="{00000000-0005-0000-0000-000051000000}"/>
    <cellStyle name="?鹎%U龡&amp;H齲_x0001_C铣_x0014__x0007__x0001__x0001_ 2 2 2 9" xfId="129" xr:uid="{00000000-0005-0000-0000-000052000000}"/>
    <cellStyle name="?鹎%U龡&amp;H齲_x0001_C铣_x0014__x0007__x0001__x0001_ 2 2 2 9 2" xfId="2899" xr:uid="{00000000-0005-0000-0000-000053000000}"/>
    <cellStyle name="?鹎%U龡&amp;H齲_x0001_C铣_x0014__x0007__x0001__x0001_ 2 2 2_2015财政决算公开" xfId="2900" xr:uid="{00000000-0005-0000-0000-000054000000}"/>
    <cellStyle name="?鹎%U龡&amp;H齲_x0001_C铣_x0014__x0007__x0001__x0001_ 2 2 3" xfId="92" xr:uid="{00000000-0005-0000-0000-000055000000}"/>
    <cellStyle name="?鹎%U龡&amp;H齲_x0001_C铣_x0014__x0007__x0001__x0001_ 2 2 3 2" xfId="132" xr:uid="{00000000-0005-0000-0000-000056000000}"/>
    <cellStyle name="?鹎%U龡&amp;H齲_x0001_C铣_x0014__x0007__x0001__x0001_ 2 2 3 2 2" xfId="133" xr:uid="{00000000-0005-0000-0000-000057000000}"/>
    <cellStyle name="?鹎%U龡&amp;H齲_x0001_C铣_x0014__x0007__x0001__x0001_ 2 2 3 2 2 2" xfId="2903" xr:uid="{00000000-0005-0000-0000-000058000000}"/>
    <cellStyle name="?鹎%U龡&amp;H齲_x0001_C铣_x0014__x0007__x0001__x0001_ 2 2 3 2 3" xfId="18" xr:uid="{00000000-0005-0000-0000-000059000000}"/>
    <cellStyle name="?鹎%U龡&amp;H齲_x0001_C铣_x0014__x0007__x0001__x0001_ 2 2 3 2 3 2" xfId="2904" xr:uid="{00000000-0005-0000-0000-00005A000000}"/>
    <cellStyle name="?鹎%U龡&amp;H齲_x0001_C铣_x0014__x0007__x0001__x0001_ 2 2 3 2 4" xfId="118" xr:uid="{00000000-0005-0000-0000-00005B000000}"/>
    <cellStyle name="?鹎%U龡&amp;H齲_x0001_C铣_x0014__x0007__x0001__x0001_ 2 2 3 2 4 2" xfId="2905" xr:uid="{00000000-0005-0000-0000-00005C000000}"/>
    <cellStyle name="?鹎%U龡&amp;H齲_x0001_C铣_x0014__x0007__x0001__x0001_ 2 2 3 2 5" xfId="2902" xr:uid="{00000000-0005-0000-0000-00005D000000}"/>
    <cellStyle name="?鹎%U龡&amp;H齲_x0001_C铣_x0014__x0007__x0001__x0001_ 2 2 3 2_2015财政决算公开" xfId="2906" xr:uid="{00000000-0005-0000-0000-00005E000000}"/>
    <cellStyle name="?鹎%U龡&amp;H齲_x0001_C铣_x0014__x0007__x0001__x0001_ 2 2 3 3" xfId="55" xr:uid="{00000000-0005-0000-0000-00005F000000}"/>
    <cellStyle name="?鹎%U龡&amp;H齲_x0001_C铣_x0014__x0007__x0001__x0001_ 2 2 3 3 2" xfId="57" xr:uid="{00000000-0005-0000-0000-000060000000}"/>
    <cellStyle name="?鹎%U龡&amp;H齲_x0001_C铣_x0014__x0007__x0001__x0001_ 2 2 3 3 2 2" xfId="2908" xr:uid="{00000000-0005-0000-0000-000061000000}"/>
    <cellStyle name="?鹎%U龡&amp;H齲_x0001_C铣_x0014__x0007__x0001__x0001_ 2 2 3 3 3" xfId="61" xr:uid="{00000000-0005-0000-0000-000062000000}"/>
    <cellStyle name="?鹎%U龡&amp;H齲_x0001_C铣_x0014__x0007__x0001__x0001_ 2 2 3 3 3 2" xfId="2909" xr:uid="{00000000-0005-0000-0000-000063000000}"/>
    <cellStyle name="?鹎%U龡&amp;H齲_x0001_C铣_x0014__x0007__x0001__x0001_ 2 2 3 3 4" xfId="2907" xr:uid="{00000000-0005-0000-0000-000064000000}"/>
    <cellStyle name="?鹎%U龡&amp;H齲_x0001_C铣_x0014__x0007__x0001__x0001_ 2 2 3 3_2015财政决算公开" xfId="2910" xr:uid="{00000000-0005-0000-0000-000065000000}"/>
    <cellStyle name="?鹎%U龡&amp;H齲_x0001_C铣_x0014__x0007__x0001__x0001_ 2 2 3 4" xfId="74" xr:uid="{00000000-0005-0000-0000-000066000000}"/>
    <cellStyle name="?鹎%U龡&amp;H齲_x0001_C铣_x0014__x0007__x0001__x0001_ 2 2 3 4 2" xfId="78" xr:uid="{00000000-0005-0000-0000-000067000000}"/>
    <cellStyle name="?鹎%U龡&amp;H齲_x0001_C铣_x0014__x0007__x0001__x0001_ 2 2 3 4 2 2" xfId="2912" xr:uid="{00000000-0005-0000-0000-000068000000}"/>
    <cellStyle name="?鹎%U龡&amp;H齲_x0001_C铣_x0014__x0007__x0001__x0001_ 2 2 3 4 3" xfId="83" xr:uid="{00000000-0005-0000-0000-000069000000}"/>
    <cellStyle name="?鹎%U龡&amp;H齲_x0001_C铣_x0014__x0007__x0001__x0001_ 2 2 3 4 3 2" xfId="2913" xr:uid="{00000000-0005-0000-0000-00006A000000}"/>
    <cellStyle name="?鹎%U龡&amp;H齲_x0001_C铣_x0014__x0007__x0001__x0001_ 2 2 3 4 4" xfId="125" xr:uid="{00000000-0005-0000-0000-00006B000000}"/>
    <cellStyle name="?鹎%U龡&amp;H齲_x0001_C铣_x0014__x0007__x0001__x0001_ 2 2 3 4 4 2" xfId="2914" xr:uid="{00000000-0005-0000-0000-00006C000000}"/>
    <cellStyle name="?鹎%U龡&amp;H齲_x0001_C铣_x0014__x0007__x0001__x0001_ 2 2 3 4 5" xfId="2911" xr:uid="{00000000-0005-0000-0000-00006D000000}"/>
    <cellStyle name="?鹎%U龡&amp;H齲_x0001_C铣_x0014__x0007__x0001__x0001_ 2 2 3 4_2015财政决算公开" xfId="2915" xr:uid="{00000000-0005-0000-0000-00006E000000}"/>
    <cellStyle name="?鹎%U龡&amp;H齲_x0001_C铣_x0014__x0007__x0001__x0001_ 2 2 3 5" xfId="9" xr:uid="{00000000-0005-0000-0000-00006F000000}"/>
    <cellStyle name="?鹎%U龡&amp;H齲_x0001_C铣_x0014__x0007__x0001__x0001_ 2 2 3 5 2" xfId="2916" xr:uid="{00000000-0005-0000-0000-000070000000}"/>
    <cellStyle name="?鹎%U龡&amp;H齲_x0001_C铣_x0014__x0007__x0001__x0001_ 2 2 3 6" xfId="101" xr:uid="{00000000-0005-0000-0000-000071000000}"/>
    <cellStyle name="?鹎%U龡&amp;H齲_x0001_C铣_x0014__x0007__x0001__x0001_ 2 2 3 6 2" xfId="2917" xr:uid="{00000000-0005-0000-0000-000072000000}"/>
    <cellStyle name="?鹎%U龡&amp;H齲_x0001_C铣_x0014__x0007__x0001__x0001_ 2 2 3 7" xfId="25" xr:uid="{00000000-0005-0000-0000-000073000000}"/>
    <cellStyle name="?鹎%U龡&amp;H齲_x0001_C铣_x0014__x0007__x0001__x0001_ 2 2 3 7 2" xfId="2918" xr:uid="{00000000-0005-0000-0000-000074000000}"/>
    <cellStyle name="?鹎%U龡&amp;H齲_x0001_C铣_x0014__x0007__x0001__x0001_ 2 2 3 8" xfId="2901" xr:uid="{00000000-0005-0000-0000-000075000000}"/>
    <cellStyle name="?鹎%U龡&amp;H齲_x0001_C铣_x0014__x0007__x0001__x0001_ 2 2 3_2015财政决算公开" xfId="2919" xr:uid="{00000000-0005-0000-0000-000076000000}"/>
    <cellStyle name="?鹎%U龡&amp;H齲_x0001_C铣_x0014__x0007__x0001__x0001_ 2 2 4" xfId="96" xr:uid="{00000000-0005-0000-0000-000077000000}"/>
    <cellStyle name="?鹎%U龡&amp;H齲_x0001_C铣_x0014__x0007__x0001__x0001_ 2 2 4 2" xfId="4" xr:uid="{00000000-0005-0000-0000-000078000000}"/>
    <cellStyle name="?鹎%U龡&amp;H齲_x0001_C铣_x0014__x0007__x0001__x0001_ 2 2 4 2 2" xfId="2921" xr:uid="{00000000-0005-0000-0000-000079000000}"/>
    <cellStyle name="?鹎%U龡&amp;H齲_x0001_C铣_x0014__x0007__x0001__x0001_ 2 2 4 3" xfId="107" xr:uid="{00000000-0005-0000-0000-00007A000000}"/>
    <cellStyle name="?鹎%U龡&amp;H齲_x0001_C铣_x0014__x0007__x0001__x0001_ 2 2 4 3 2" xfId="2922" xr:uid="{00000000-0005-0000-0000-00007B000000}"/>
    <cellStyle name="?鹎%U龡&amp;H齲_x0001_C铣_x0014__x0007__x0001__x0001_ 2 2 4 4" xfId="110" xr:uid="{00000000-0005-0000-0000-00007C000000}"/>
    <cellStyle name="?鹎%U龡&amp;H齲_x0001_C铣_x0014__x0007__x0001__x0001_ 2 2 4 4 2" xfId="2923" xr:uid="{00000000-0005-0000-0000-00007D000000}"/>
    <cellStyle name="?鹎%U龡&amp;H齲_x0001_C铣_x0014__x0007__x0001__x0001_ 2 2 4 5" xfId="2920" xr:uid="{00000000-0005-0000-0000-00007E000000}"/>
    <cellStyle name="?鹎%U龡&amp;H齲_x0001_C铣_x0014__x0007__x0001__x0001_ 2 2 4_2015财政决算公开" xfId="2924" xr:uid="{00000000-0005-0000-0000-00007F000000}"/>
    <cellStyle name="?鹎%U龡&amp;H齲_x0001_C铣_x0014__x0007__x0001__x0001_ 2 2 5" xfId="131" xr:uid="{00000000-0005-0000-0000-000080000000}"/>
    <cellStyle name="?鹎%U龡&amp;H齲_x0001_C铣_x0014__x0007__x0001__x0001_ 2 2 5 2" xfId="136" xr:uid="{00000000-0005-0000-0000-000081000000}"/>
    <cellStyle name="?鹎%U龡&amp;H齲_x0001_C铣_x0014__x0007__x0001__x0001_ 2 2 5 2 2" xfId="2926" xr:uid="{00000000-0005-0000-0000-000082000000}"/>
    <cellStyle name="?鹎%U龡&amp;H齲_x0001_C铣_x0014__x0007__x0001__x0001_ 2 2 5 3" xfId="138" xr:uid="{00000000-0005-0000-0000-000083000000}"/>
    <cellStyle name="?鹎%U龡&amp;H齲_x0001_C铣_x0014__x0007__x0001__x0001_ 2 2 5 3 2" xfId="2927" xr:uid="{00000000-0005-0000-0000-000084000000}"/>
    <cellStyle name="?鹎%U龡&amp;H齲_x0001_C铣_x0014__x0007__x0001__x0001_ 2 2 5 4" xfId="139" xr:uid="{00000000-0005-0000-0000-000085000000}"/>
    <cellStyle name="?鹎%U龡&amp;H齲_x0001_C铣_x0014__x0007__x0001__x0001_ 2 2 5 4 2" xfId="2928" xr:uid="{00000000-0005-0000-0000-000086000000}"/>
    <cellStyle name="?鹎%U龡&amp;H齲_x0001_C铣_x0014__x0007__x0001__x0001_ 2 2 5 5" xfId="2925" xr:uid="{00000000-0005-0000-0000-000087000000}"/>
    <cellStyle name="?鹎%U龡&amp;H齲_x0001_C铣_x0014__x0007__x0001__x0001_ 2 2 5_2015财政决算公开" xfId="2929" xr:uid="{00000000-0005-0000-0000-000088000000}"/>
    <cellStyle name="?鹎%U龡&amp;H齲_x0001_C铣_x0014__x0007__x0001__x0001_ 2 2 6" xfId="141" xr:uid="{00000000-0005-0000-0000-000089000000}"/>
    <cellStyle name="?鹎%U龡&amp;H齲_x0001_C铣_x0014__x0007__x0001__x0001_ 2 2 6 2" xfId="144" xr:uid="{00000000-0005-0000-0000-00008A000000}"/>
    <cellStyle name="?鹎%U龡&amp;H齲_x0001_C铣_x0014__x0007__x0001__x0001_ 2 2 6 2 2" xfId="2931" xr:uid="{00000000-0005-0000-0000-00008B000000}"/>
    <cellStyle name="?鹎%U龡&amp;H齲_x0001_C铣_x0014__x0007__x0001__x0001_ 2 2 6 3" xfId="146" xr:uid="{00000000-0005-0000-0000-00008C000000}"/>
    <cellStyle name="?鹎%U龡&amp;H齲_x0001_C铣_x0014__x0007__x0001__x0001_ 2 2 6 3 2" xfId="2932" xr:uid="{00000000-0005-0000-0000-00008D000000}"/>
    <cellStyle name="?鹎%U龡&amp;H齲_x0001_C铣_x0014__x0007__x0001__x0001_ 2 2 6 4" xfId="2930" xr:uid="{00000000-0005-0000-0000-00008E000000}"/>
    <cellStyle name="?鹎%U龡&amp;H齲_x0001_C铣_x0014__x0007__x0001__x0001_ 2 2 6_2015财政决算公开" xfId="2933" xr:uid="{00000000-0005-0000-0000-00008F000000}"/>
    <cellStyle name="?鹎%U龡&amp;H齲_x0001_C铣_x0014__x0007__x0001__x0001_ 2 2 7" xfId="151" xr:uid="{00000000-0005-0000-0000-000090000000}"/>
    <cellStyle name="?鹎%U龡&amp;H齲_x0001_C铣_x0014__x0007__x0001__x0001_ 2 2 7 2" xfId="157" xr:uid="{00000000-0005-0000-0000-000091000000}"/>
    <cellStyle name="?鹎%U龡&amp;H齲_x0001_C铣_x0014__x0007__x0001__x0001_ 2 2 7 2 2" xfId="2935" xr:uid="{00000000-0005-0000-0000-000092000000}"/>
    <cellStyle name="?鹎%U龡&amp;H齲_x0001_C铣_x0014__x0007__x0001__x0001_ 2 2 7 3" xfId="160" xr:uid="{00000000-0005-0000-0000-000093000000}"/>
    <cellStyle name="?鹎%U龡&amp;H齲_x0001_C铣_x0014__x0007__x0001__x0001_ 2 2 7 3 2" xfId="2936" xr:uid="{00000000-0005-0000-0000-000094000000}"/>
    <cellStyle name="?鹎%U龡&amp;H齲_x0001_C铣_x0014__x0007__x0001__x0001_ 2 2 7 4" xfId="162" xr:uid="{00000000-0005-0000-0000-000095000000}"/>
    <cellStyle name="?鹎%U龡&amp;H齲_x0001_C铣_x0014__x0007__x0001__x0001_ 2 2 7 4 2" xfId="2937" xr:uid="{00000000-0005-0000-0000-000096000000}"/>
    <cellStyle name="?鹎%U龡&amp;H齲_x0001_C铣_x0014__x0007__x0001__x0001_ 2 2 7 5" xfId="2934" xr:uid="{00000000-0005-0000-0000-000097000000}"/>
    <cellStyle name="?鹎%U龡&amp;H齲_x0001_C铣_x0014__x0007__x0001__x0001_ 2 2 7_2015财政决算公开" xfId="2938" xr:uid="{00000000-0005-0000-0000-000098000000}"/>
    <cellStyle name="?鹎%U龡&amp;H齲_x0001_C铣_x0014__x0007__x0001__x0001_ 2 2 8" xfId="15" xr:uid="{00000000-0005-0000-0000-000099000000}"/>
    <cellStyle name="?鹎%U龡&amp;H齲_x0001_C铣_x0014__x0007__x0001__x0001_ 2 2 8 2" xfId="2939" xr:uid="{00000000-0005-0000-0000-00009A000000}"/>
    <cellStyle name="?鹎%U龡&amp;H齲_x0001_C铣_x0014__x0007__x0001__x0001_ 2 2 9" xfId="165" xr:uid="{00000000-0005-0000-0000-00009B000000}"/>
    <cellStyle name="?鹎%U龡&amp;H齲_x0001_C铣_x0014__x0007__x0001__x0001_ 2 2 9 2" xfId="2940" xr:uid="{00000000-0005-0000-0000-00009C000000}"/>
    <cellStyle name="?鹎%U龡&amp;H齲_x0001_C铣_x0014__x0007__x0001__x0001_ 2 2_2015财政决算公开" xfId="2941" xr:uid="{00000000-0005-0000-0000-00009D000000}"/>
    <cellStyle name="?鹎%U龡&amp;H齲_x0001_C铣_x0014__x0007__x0001__x0001_ 2 3" xfId="164" xr:uid="{00000000-0005-0000-0000-00009E000000}"/>
    <cellStyle name="?鹎%U龡&amp;H齲_x0001_C铣_x0014__x0007__x0001__x0001_ 2 3 10" xfId="2942" xr:uid="{00000000-0005-0000-0000-00009F000000}"/>
    <cellStyle name="?鹎%U龡&amp;H齲_x0001_C铣_x0014__x0007__x0001__x0001_ 2 3 2" xfId="167" xr:uid="{00000000-0005-0000-0000-0000A0000000}"/>
    <cellStyle name="?鹎%U龡&amp;H齲_x0001_C铣_x0014__x0007__x0001__x0001_ 2 3 2 2" xfId="168" xr:uid="{00000000-0005-0000-0000-0000A1000000}"/>
    <cellStyle name="?鹎%U龡&amp;H齲_x0001_C铣_x0014__x0007__x0001__x0001_ 2 3 2 2 2" xfId="169" xr:uid="{00000000-0005-0000-0000-0000A2000000}"/>
    <cellStyle name="?鹎%U龡&amp;H齲_x0001_C铣_x0014__x0007__x0001__x0001_ 2 3 2 2 2 2" xfId="2945" xr:uid="{00000000-0005-0000-0000-0000A3000000}"/>
    <cellStyle name="?鹎%U龡&amp;H齲_x0001_C铣_x0014__x0007__x0001__x0001_ 2 3 2 2 3" xfId="142" xr:uid="{00000000-0005-0000-0000-0000A4000000}"/>
    <cellStyle name="?鹎%U龡&amp;H齲_x0001_C铣_x0014__x0007__x0001__x0001_ 2 3 2 2 3 2" xfId="2946" xr:uid="{00000000-0005-0000-0000-0000A5000000}"/>
    <cellStyle name="?鹎%U龡&amp;H齲_x0001_C铣_x0014__x0007__x0001__x0001_ 2 3 2 2 4" xfId="145" xr:uid="{00000000-0005-0000-0000-0000A6000000}"/>
    <cellStyle name="?鹎%U龡&amp;H齲_x0001_C铣_x0014__x0007__x0001__x0001_ 2 3 2 2 4 2" xfId="2947" xr:uid="{00000000-0005-0000-0000-0000A7000000}"/>
    <cellStyle name="?鹎%U龡&amp;H齲_x0001_C铣_x0014__x0007__x0001__x0001_ 2 3 2 2 5" xfId="2944" xr:uid="{00000000-0005-0000-0000-0000A8000000}"/>
    <cellStyle name="?鹎%U龡&amp;H齲_x0001_C铣_x0014__x0007__x0001__x0001_ 2 3 2 2_2015财政决算公开" xfId="2948" xr:uid="{00000000-0005-0000-0000-0000A9000000}"/>
    <cellStyle name="?鹎%U龡&amp;H齲_x0001_C铣_x0014__x0007__x0001__x0001_ 2 3 2 3" xfId="5" xr:uid="{00000000-0005-0000-0000-0000AA000000}"/>
    <cellStyle name="?鹎%U龡&amp;H齲_x0001_C铣_x0014__x0007__x0001__x0001_ 2 3 2 3 2" xfId="171" xr:uid="{00000000-0005-0000-0000-0000AB000000}"/>
    <cellStyle name="?鹎%U龡&amp;H齲_x0001_C铣_x0014__x0007__x0001__x0001_ 2 3 2 3 2 2" xfId="2950" xr:uid="{00000000-0005-0000-0000-0000AC000000}"/>
    <cellStyle name="?鹎%U龡&amp;H齲_x0001_C铣_x0014__x0007__x0001__x0001_ 2 3 2 3 3" xfId="154" xr:uid="{00000000-0005-0000-0000-0000AD000000}"/>
    <cellStyle name="?鹎%U龡&amp;H齲_x0001_C铣_x0014__x0007__x0001__x0001_ 2 3 2 3 3 2" xfId="2951" xr:uid="{00000000-0005-0000-0000-0000AE000000}"/>
    <cellStyle name="?鹎%U龡&amp;H齲_x0001_C铣_x0014__x0007__x0001__x0001_ 2 3 2 3 4" xfId="2949" xr:uid="{00000000-0005-0000-0000-0000AF000000}"/>
    <cellStyle name="?鹎%U龡&amp;H齲_x0001_C铣_x0014__x0007__x0001__x0001_ 2 3 2 3_2015财政决算公开" xfId="2952" xr:uid="{00000000-0005-0000-0000-0000B0000000}"/>
    <cellStyle name="?鹎%U龡&amp;H齲_x0001_C铣_x0014__x0007__x0001__x0001_ 2 3 2 4" xfId="173" xr:uid="{00000000-0005-0000-0000-0000B1000000}"/>
    <cellStyle name="?鹎%U龡&amp;H齲_x0001_C铣_x0014__x0007__x0001__x0001_ 2 3 2 4 2" xfId="175" xr:uid="{00000000-0005-0000-0000-0000B2000000}"/>
    <cellStyle name="?鹎%U龡&amp;H齲_x0001_C铣_x0014__x0007__x0001__x0001_ 2 3 2 4 2 2" xfId="2954" xr:uid="{00000000-0005-0000-0000-0000B3000000}"/>
    <cellStyle name="?鹎%U龡&amp;H齲_x0001_C铣_x0014__x0007__x0001__x0001_ 2 3 2 4 3" xfId="50" xr:uid="{00000000-0005-0000-0000-0000B4000000}"/>
    <cellStyle name="?鹎%U龡&amp;H齲_x0001_C铣_x0014__x0007__x0001__x0001_ 2 3 2 4 3 2" xfId="2955" xr:uid="{00000000-0005-0000-0000-0000B5000000}"/>
    <cellStyle name="?鹎%U龡&amp;H齲_x0001_C铣_x0014__x0007__x0001__x0001_ 2 3 2 4 4" xfId="91" xr:uid="{00000000-0005-0000-0000-0000B6000000}"/>
    <cellStyle name="?鹎%U龡&amp;H齲_x0001_C铣_x0014__x0007__x0001__x0001_ 2 3 2 4 4 2" xfId="2956" xr:uid="{00000000-0005-0000-0000-0000B7000000}"/>
    <cellStyle name="?鹎%U龡&amp;H齲_x0001_C铣_x0014__x0007__x0001__x0001_ 2 3 2 4 5" xfId="2953" xr:uid="{00000000-0005-0000-0000-0000B8000000}"/>
    <cellStyle name="?鹎%U龡&amp;H齲_x0001_C铣_x0014__x0007__x0001__x0001_ 2 3 2 4_2015财政决算公开" xfId="2957" xr:uid="{00000000-0005-0000-0000-0000B9000000}"/>
    <cellStyle name="?鹎%U龡&amp;H齲_x0001_C铣_x0014__x0007__x0001__x0001_ 2 3 2 5" xfId="177" xr:uid="{00000000-0005-0000-0000-0000BA000000}"/>
    <cellStyle name="?鹎%U龡&amp;H齲_x0001_C铣_x0014__x0007__x0001__x0001_ 2 3 2 5 2" xfId="2958" xr:uid="{00000000-0005-0000-0000-0000BB000000}"/>
    <cellStyle name="?鹎%U龡&amp;H齲_x0001_C铣_x0014__x0007__x0001__x0001_ 2 3 2 6" xfId="178" xr:uid="{00000000-0005-0000-0000-0000BC000000}"/>
    <cellStyle name="?鹎%U龡&amp;H齲_x0001_C铣_x0014__x0007__x0001__x0001_ 2 3 2 6 2" xfId="2959" xr:uid="{00000000-0005-0000-0000-0000BD000000}"/>
    <cellStyle name="?鹎%U龡&amp;H齲_x0001_C铣_x0014__x0007__x0001__x0001_ 2 3 2 7" xfId="180" xr:uid="{00000000-0005-0000-0000-0000BE000000}"/>
    <cellStyle name="?鹎%U龡&amp;H齲_x0001_C铣_x0014__x0007__x0001__x0001_ 2 3 2 7 2" xfId="2960" xr:uid="{00000000-0005-0000-0000-0000BF000000}"/>
    <cellStyle name="?鹎%U龡&amp;H齲_x0001_C铣_x0014__x0007__x0001__x0001_ 2 3 2 8" xfId="2943" xr:uid="{00000000-0005-0000-0000-0000C0000000}"/>
    <cellStyle name="?鹎%U龡&amp;H齲_x0001_C铣_x0014__x0007__x0001__x0001_ 2 3 2_2015财政决算公开" xfId="2961" xr:uid="{00000000-0005-0000-0000-0000C1000000}"/>
    <cellStyle name="?鹎%U龡&amp;H齲_x0001_C铣_x0014__x0007__x0001__x0001_ 2 3 3" xfId="182" xr:uid="{00000000-0005-0000-0000-0000C2000000}"/>
    <cellStyle name="?鹎%U龡&amp;H齲_x0001_C铣_x0014__x0007__x0001__x0001_ 2 3 3 2" xfId="183" xr:uid="{00000000-0005-0000-0000-0000C3000000}"/>
    <cellStyle name="?鹎%U龡&amp;H齲_x0001_C铣_x0014__x0007__x0001__x0001_ 2 3 3 2 2" xfId="2963" xr:uid="{00000000-0005-0000-0000-0000C4000000}"/>
    <cellStyle name="?鹎%U龡&amp;H齲_x0001_C铣_x0014__x0007__x0001__x0001_ 2 3 3 3" xfId="184" xr:uid="{00000000-0005-0000-0000-0000C5000000}"/>
    <cellStyle name="?鹎%U龡&amp;H齲_x0001_C铣_x0014__x0007__x0001__x0001_ 2 3 3 3 2" xfId="2964" xr:uid="{00000000-0005-0000-0000-0000C6000000}"/>
    <cellStyle name="?鹎%U龡&amp;H齲_x0001_C铣_x0014__x0007__x0001__x0001_ 2 3 3 4" xfId="187" xr:uid="{00000000-0005-0000-0000-0000C7000000}"/>
    <cellStyle name="?鹎%U龡&amp;H齲_x0001_C铣_x0014__x0007__x0001__x0001_ 2 3 3 4 2" xfId="2965" xr:uid="{00000000-0005-0000-0000-0000C8000000}"/>
    <cellStyle name="?鹎%U龡&amp;H齲_x0001_C铣_x0014__x0007__x0001__x0001_ 2 3 3 5" xfId="2962" xr:uid="{00000000-0005-0000-0000-0000C9000000}"/>
    <cellStyle name="?鹎%U龡&amp;H齲_x0001_C铣_x0014__x0007__x0001__x0001_ 2 3 3_2015财政决算公开" xfId="2966" xr:uid="{00000000-0005-0000-0000-0000CA000000}"/>
    <cellStyle name="?鹎%U龡&amp;H齲_x0001_C铣_x0014__x0007__x0001__x0001_ 2 3 4" xfId="188" xr:uid="{00000000-0005-0000-0000-0000CB000000}"/>
    <cellStyle name="?鹎%U龡&amp;H齲_x0001_C铣_x0014__x0007__x0001__x0001_ 2 3 4 2" xfId="189" xr:uid="{00000000-0005-0000-0000-0000CC000000}"/>
    <cellStyle name="?鹎%U龡&amp;H齲_x0001_C铣_x0014__x0007__x0001__x0001_ 2 3 4 2 2" xfId="2968" xr:uid="{00000000-0005-0000-0000-0000CD000000}"/>
    <cellStyle name="?鹎%U龡&amp;H齲_x0001_C铣_x0014__x0007__x0001__x0001_ 2 3 4 3" xfId="190" xr:uid="{00000000-0005-0000-0000-0000CE000000}"/>
    <cellStyle name="?鹎%U龡&amp;H齲_x0001_C铣_x0014__x0007__x0001__x0001_ 2 3 4 3 2" xfId="2969" xr:uid="{00000000-0005-0000-0000-0000CF000000}"/>
    <cellStyle name="?鹎%U龡&amp;H齲_x0001_C铣_x0014__x0007__x0001__x0001_ 2 3 4 4" xfId="192" xr:uid="{00000000-0005-0000-0000-0000D0000000}"/>
    <cellStyle name="?鹎%U龡&amp;H齲_x0001_C铣_x0014__x0007__x0001__x0001_ 2 3 4 4 2" xfId="2970" xr:uid="{00000000-0005-0000-0000-0000D1000000}"/>
    <cellStyle name="?鹎%U龡&amp;H齲_x0001_C铣_x0014__x0007__x0001__x0001_ 2 3 4 5" xfId="2967" xr:uid="{00000000-0005-0000-0000-0000D2000000}"/>
    <cellStyle name="?鹎%U龡&amp;H齲_x0001_C铣_x0014__x0007__x0001__x0001_ 2 3 4_2015财政决算公开" xfId="2971" xr:uid="{00000000-0005-0000-0000-0000D3000000}"/>
    <cellStyle name="?鹎%U龡&amp;H齲_x0001_C铣_x0014__x0007__x0001__x0001_ 2 3 5" xfId="195" xr:uid="{00000000-0005-0000-0000-0000D4000000}"/>
    <cellStyle name="?鹎%U龡&amp;H齲_x0001_C铣_x0014__x0007__x0001__x0001_ 2 3 5 2" xfId="198" xr:uid="{00000000-0005-0000-0000-0000D5000000}"/>
    <cellStyle name="?鹎%U龡&amp;H齲_x0001_C铣_x0014__x0007__x0001__x0001_ 2 3 5 2 2" xfId="2973" xr:uid="{00000000-0005-0000-0000-0000D6000000}"/>
    <cellStyle name="?鹎%U龡&amp;H齲_x0001_C铣_x0014__x0007__x0001__x0001_ 2 3 5 3" xfId="200" xr:uid="{00000000-0005-0000-0000-0000D7000000}"/>
    <cellStyle name="?鹎%U龡&amp;H齲_x0001_C铣_x0014__x0007__x0001__x0001_ 2 3 5 3 2" xfId="2974" xr:uid="{00000000-0005-0000-0000-0000D8000000}"/>
    <cellStyle name="?鹎%U龡&amp;H齲_x0001_C铣_x0014__x0007__x0001__x0001_ 2 3 5 4" xfId="2972" xr:uid="{00000000-0005-0000-0000-0000D9000000}"/>
    <cellStyle name="?鹎%U龡&amp;H齲_x0001_C铣_x0014__x0007__x0001__x0001_ 2 3 5_2015财政决算公开" xfId="2975" xr:uid="{00000000-0005-0000-0000-0000DA000000}"/>
    <cellStyle name="?鹎%U龡&amp;H齲_x0001_C铣_x0014__x0007__x0001__x0001_ 2 3 6" xfId="202" xr:uid="{00000000-0005-0000-0000-0000DB000000}"/>
    <cellStyle name="?鹎%U龡&amp;H齲_x0001_C铣_x0014__x0007__x0001__x0001_ 2 3 6 2" xfId="205" xr:uid="{00000000-0005-0000-0000-0000DC000000}"/>
    <cellStyle name="?鹎%U龡&amp;H齲_x0001_C铣_x0014__x0007__x0001__x0001_ 2 3 6 2 2" xfId="2977" xr:uid="{00000000-0005-0000-0000-0000DD000000}"/>
    <cellStyle name="?鹎%U龡&amp;H齲_x0001_C铣_x0014__x0007__x0001__x0001_ 2 3 6 3" xfId="207" xr:uid="{00000000-0005-0000-0000-0000DE000000}"/>
    <cellStyle name="?鹎%U龡&amp;H齲_x0001_C铣_x0014__x0007__x0001__x0001_ 2 3 6 3 2" xfId="2978" xr:uid="{00000000-0005-0000-0000-0000DF000000}"/>
    <cellStyle name="?鹎%U龡&amp;H齲_x0001_C铣_x0014__x0007__x0001__x0001_ 2 3 6 4" xfId="209" xr:uid="{00000000-0005-0000-0000-0000E0000000}"/>
    <cellStyle name="?鹎%U龡&amp;H齲_x0001_C铣_x0014__x0007__x0001__x0001_ 2 3 6 4 2" xfId="2979" xr:uid="{00000000-0005-0000-0000-0000E1000000}"/>
    <cellStyle name="?鹎%U龡&amp;H齲_x0001_C铣_x0014__x0007__x0001__x0001_ 2 3 6 5" xfId="2976" xr:uid="{00000000-0005-0000-0000-0000E2000000}"/>
    <cellStyle name="?鹎%U龡&amp;H齲_x0001_C铣_x0014__x0007__x0001__x0001_ 2 3 6_2015财政决算公开" xfId="2980" xr:uid="{00000000-0005-0000-0000-0000E3000000}"/>
    <cellStyle name="?鹎%U龡&amp;H齲_x0001_C铣_x0014__x0007__x0001__x0001_ 2 3 7" xfId="215" xr:uid="{00000000-0005-0000-0000-0000E4000000}"/>
    <cellStyle name="?鹎%U龡&amp;H齲_x0001_C铣_x0014__x0007__x0001__x0001_ 2 3 7 2" xfId="2981" xr:uid="{00000000-0005-0000-0000-0000E5000000}"/>
    <cellStyle name="?鹎%U龡&amp;H齲_x0001_C铣_x0014__x0007__x0001__x0001_ 2 3 8" xfId="220" xr:uid="{00000000-0005-0000-0000-0000E6000000}"/>
    <cellStyle name="?鹎%U龡&amp;H齲_x0001_C铣_x0014__x0007__x0001__x0001_ 2 3 8 2" xfId="2982" xr:uid="{00000000-0005-0000-0000-0000E7000000}"/>
    <cellStyle name="?鹎%U龡&amp;H齲_x0001_C铣_x0014__x0007__x0001__x0001_ 2 3 9" xfId="224" xr:uid="{00000000-0005-0000-0000-0000E8000000}"/>
    <cellStyle name="?鹎%U龡&amp;H齲_x0001_C铣_x0014__x0007__x0001__x0001_ 2 3 9 2" xfId="2983" xr:uid="{00000000-0005-0000-0000-0000E9000000}"/>
    <cellStyle name="?鹎%U龡&amp;H齲_x0001_C铣_x0014__x0007__x0001__x0001_ 2 3_2015财政决算公开" xfId="2984" xr:uid="{00000000-0005-0000-0000-0000EA000000}"/>
    <cellStyle name="?鹎%U龡&amp;H齲_x0001_C铣_x0014__x0007__x0001__x0001_ 2 4" xfId="227" xr:uid="{00000000-0005-0000-0000-0000EB000000}"/>
    <cellStyle name="?鹎%U龡&amp;H齲_x0001_C铣_x0014__x0007__x0001__x0001_ 2 4 10" xfId="2985" xr:uid="{00000000-0005-0000-0000-0000EC000000}"/>
    <cellStyle name="?鹎%U龡&amp;H齲_x0001_C铣_x0014__x0007__x0001__x0001_ 2 4 2" xfId="228" xr:uid="{00000000-0005-0000-0000-0000ED000000}"/>
    <cellStyle name="?鹎%U龡&amp;H齲_x0001_C铣_x0014__x0007__x0001__x0001_ 2 4 2 2" xfId="232" xr:uid="{00000000-0005-0000-0000-0000EE000000}"/>
    <cellStyle name="?鹎%U龡&amp;H齲_x0001_C铣_x0014__x0007__x0001__x0001_ 2 4 2 2 2" xfId="235" xr:uid="{00000000-0005-0000-0000-0000EF000000}"/>
    <cellStyle name="?鹎%U龡&amp;H齲_x0001_C铣_x0014__x0007__x0001__x0001_ 2 4 2 2 2 2" xfId="2988" xr:uid="{00000000-0005-0000-0000-0000F0000000}"/>
    <cellStyle name="?鹎%U龡&amp;H齲_x0001_C铣_x0014__x0007__x0001__x0001_ 2 4 2 2 3" xfId="239" xr:uid="{00000000-0005-0000-0000-0000F1000000}"/>
    <cellStyle name="?鹎%U龡&amp;H齲_x0001_C铣_x0014__x0007__x0001__x0001_ 2 4 2 2 3 2" xfId="2989" xr:uid="{00000000-0005-0000-0000-0000F2000000}"/>
    <cellStyle name="?鹎%U龡&amp;H齲_x0001_C铣_x0014__x0007__x0001__x0001_ 2 4 2 2 4" xfId="244" xr:uid="{00000000-0005-0000-0000-0000F3000000}"/>
    <cellStyle name="?鹎%U龡&amp;H齲_x0001_C铣_x0014__x0007__x0001__x0001_ 2 4 2 2 4 2" xfId="2990" xr:uid="{00000000-0005-0000-0000-0000F4000000}"/>
    <cellStyle name="?鹎%U龡&amp;H齲_x0001_C铣_x0014__x0007__x0001__x0001_ 2 4 2 2 5" xfId="2987" xr:uid="{00000000-0005-0000-0000-0000F5000000}"/>
    <cellStyle name="?鹎%U龡&amp;H齲_x0001_C铣_x0014__x0007__x0001__x0001_ 2 4 2 2_2015财政决算公开" xfId="2991" xr:uid="{00000000-0005-0000-0000-0000F6000000}"/>
    <cellStyle name="?鹎%U龡&amp;H齲_x0001_C铣_x0014__x0007__x0001__x0001_ 2 4 2 3" xfId="245" xr:uid="{00000000-0005-0000-0000-0000F7000000}"/>
    <cellStyle name="?鹎%U龡&amp;H齲_x0001_C铣_x0014__x0007__x0001__x0001_ 2 4 2 3 2" xfId="32" xr:uid="{00000000-0005-0000-0000-0000F8000000}"/>
    <cellStyle name="?鹎%U龡&amp;H齲_x0001_C铣_x0014__x0007__x0001__x0001_ 2 4 2 3 2 2" xfId="2993" xr:uid="{00000000-0005-0000-0000-0000F9000000}"/>
    <cellStyle name="?鹎%U龡&amp;H齲_x0001_C铣_x0014__x0007__x0001__x0001_ 2 4 2 3 3" xfId="43" xr:uid="{00000000-0005-0000-0000-0000FA000000}"/>
    <cellStyle name="?鹎%U龡&amp;H齲_x0001_C铣_x0014__x0007__x0001__x0001_ 2 4 2 3 3 2" xfId="2994" xr:uid="{00000000-0005-0000-0000-0000FB000000}"/>
    <cellStyle name="?鹎%U龡&amp;H齲_x0001_C铣_x0014__x0007__x0001__x0001_ 2 4 2 3 4" xfId="2992" xr:uid="{00000000-0005-0000-0000-0000FC000000}"/>
    <cellStyle name="?鹎%U龡&amp;H齲_x0001_C铣_x0014__x0007__x0001__x0001_ 2 4 2 3_2015财政决算公开" xfId="2995" xr:uid="{00000000-0005-0000-0000-0000FD000000}"/>
    <cellStyle name="?鹎%U龡&amp;H齲_x0001_C铣_x0014__x0007__x0001__x0001_ 2 4 2 4" xfId="247" xr:uid="{00000000-0005-0000-0000-0000FE000000}"/>
    <cellStyle name="?鹎%U龡&amp;H齲_x0001_C铣_x0014__x0007__x0001__x0001_ 2 4 2 4 2" xfId="250" xr:uid="{00000000-0005-0000-0000-0000FF000000}"/>
    <cellStyle name="?鹎%U龡&amp;H齲_x0001_C铣_x0014__x0007__x0001__x0001_ 2 4 2 4 2 2" xfId="2997" xr:uid="{00000000-0005-0000-0000-000000010000}"/>
    <cellStyle name="?鹎%U龡&amp;H齲_x0001_C铣_x0014__x0007__x0001__x0001_ 2 4 2 4 3" xfId="255" xr:uid="{00000000-0005-0000-0000-000001010000}"/>
    <cellStyle name="?鹎%U龡&amp;H齲_x0001_C铣_x0014__x0007__x0001__x0001_ 2 4 2 4 3 2" xfId="2998" xr:uid="{00000000-0005-0000-0000-000002010000}"/>
    <cellStyle name="?鹎%U龡&amp;H齲_x0001_C铣_x0014__x0007__x0001__x0001_ 2 4 2 4 4" xfId="261" xr:uid="{00000000-0005-0000-0000-000003010000}"/>
    <cellStyle name="?鹎%U龡&amp;H齲_x0001_C铣_x0014__x0007__x0001__x0001_ 2 4 2 4 4 2" xfId="2999" xr:uid="{00000000-0005-0000-0000-000004010000}"/>
    <cellStyle name="?鹎%U龡&amp;H齲_x0001_C铣_x0014__x0007__x0001__x0001_ 2 4 2 4 5" xfId="2996" xr:uid="{00000000-0005-0000-0000-000005010000}"/>
    <cellStyle name="?鹎%U龡&amp;H齲_x0001_C铣_x0014__x0007__x0001__x0001_ 2 4 2 4_2015财政决算公开" xfId="3000" xr:uid="{00000000-0005-0000-0000-000006010000}"/>
    <cellStyle name="?鹎%U龡&amp;H齲_x0001_C铣_x0014__x0007__x0001__x0001_ 2 4 2 5" xfId="263" xr:uid="{00000000-0005-0000-0000-000007010000}"/>
    <cellStyle name="?鹎%U龡&amp;H齲_x0001_C铣_x0014__x0007__x0001__x0001_ 2 4 2 5 2" xfId="3001" xr:uid="{00000000-0005-0000-0000-000008010000}"/>
    <cellStyle name="?鹎%U龡&amp;H齲_x0001_C铣_x0014__x0007__x0001__x0001_ 2 4 2 6" xfId="265" xr:uid="{00000000-0005-0000-0000-000009010000}"/>
    <cellStyle name="?鹎%U龡&amp;H齲_x0001_C铣_x0014__x0007__x0001__x0001_ 2 4 2 6 2" xfId="3002" xr:uid="{00000000-0005-0000-0000-00000A010000}"/>
    <cellStyle name="?鹎%U龡&amp;H齲_x0001_C铣_x0014__x0007__x0001__x0001_ 2 4 2 7" xfId="268" xr:uid="{00000000-0005-0000-0000-00000B010000}"/>
    <cellStyle name="?鹎%U龡&amp;H齲_x0001_C铣_x0014__x0007__x0001__x0001_ 2 4 2 7 2" xfId="3003" xr:uid="{00000000-0005-0000-0000-00000C010000}"/>
    <cellStyle name="?鹎%U龡&amp;H齲_x0001_C铣_x0014__x0007__x0001__x0001_ 2 4 2 8" xfId="2986" xr:uid="{00000000-0005-0000-0000-00000D010000}"/>
    <cellStyle name="?鹎%U龡&amp;H齲_x0001_C铣_x0014__x0007__x0001__x0001_ 2 4 2_2015财政决算公开" xfId="3004" xr:uid="{00000000-0005-0000-0000-00000E010000}"/>
    <cellStyle name="?鹎%U龡&amp;H齲_x0001_C铣_x0014__x0007__x0001__x0001_ 2 4 3" xfId="272" xr:uid="{00000000-0005-0000-0000-00000F010000}"/>
    <cellStyle name="?鹎%U龡&amp;H齲_x0001_C铣_x0014__x0007__x0001__x0001_ 2 4 3 2" xfId="274" xr:uid="{00000000-0005-0000-0000-000010010000}"/>
    <cellStyle name="?鹎%U龡&amp;H齲_x0001_C铣_x0014__x0007__x0001__x0001_ 2 4 3 2 2" xfId="3006" xr:uid="{00000000-0005-0000-0000-000011010000}"/>
    <cellStyle name="?鹎%U龡&amp;H齲_x0001_C铣_x0014__x0007__x0001__x0001_ 2 4 3 3" xfId="275" xr:uid="{00000000-0005-0000-0000-000012010000}"/>
    <cellStyle name="?鹎%U龡&amp;H齲_x0001_C铣_x0014__x0007__x0001__x0001_ 2 4 3 3 2" xfId="3007" xr:uid="{00000000-0005-0000-0000-000013010000}"/>
    <cellStyle name="?鹎%U龡&amp;H齲_x0001_C铣_x0014__x0007__x0001__x0001_ 2 4 3 4" xfId="278" xr:uid="{00000000-0005-0000-0000-000014010000}"/>
    <cellStyle name="?鹎%U龡&amp;H齲_x0001_C铣_x0014__x0007__x0001__x0001_ 2 4 3 4 2" xfId="3008" xr:uid="{00000000-0005-0000-0000-000015010000}"/>
    <cellStyle name="?鹎%U龡&amp;H齲_x0001_C铣_x0014__x0007__x0001__x0001_ 2 4 3 5" xfId="3005" xr:uid="{00000000-0005-0000-0000-000016010000}"/>
    <cellStyle name="?鹎%U龡&amp;H齲_x0001_C铣_x0014__x0007__x0001__x0001_ 2 4 3_2015财政决算公开" xfId="3009" xr:uid="{00000000-0005-0000-0000-000017010000}"/>
    <cellStyle name="?鹎%U龡&amp;H齲_x0001_C铣_x0014__x0007__x0001__x0001_ 2 4 4" xfId="280" xr:uid="{00000000-0005-0000-0000-000018010000}"/>
    <cellStyle name="?鹎%U龡&amp;H齲_x0001_C铣_x0014__x0007__x0001__x0001_ 2 4 4 2" xfId="281" xr:uid="{00000000-0005-0000-0000-000019010000}"/>
    <cellStyle name="?鹎%U龡&amp;H齲_x0001_C铣_x0014__x0007__x0001__x0001_ 2 4 4 2 2" xfId="3011" xr:uid="{00000000-0005-0000-0000-00001A010000}"/>
    <cellStyle name="?鹎%U龡&amp;H齲_x0001_C铣_x0014__x0007__x0001__x0001_ 2 4 4 3" xfId="282" xr:uid="{00000000-0005-0000-0000-00001B010000}"/>
    <cellStyle name="?鹎%U龡&amp;H齲_x0001_C铣_x0014__x0007__x0001__x0001_ 2 4 4 3 2" xfId="3012" xr:uid="{00000000-0005-0000-0000-00001C010000}"/>
    <cellStyle name="?鹎%U龡&amp;H齲_x0001_C铣_x0014__x0007__x0001__x0001_ 2 4 4 4" xfId="283" xr:uid="{00000000-0005-0000-0000-00001D010000}"/>
    <cellStyle name="?鹎%U龡&amp;H齲_x0001_C铣_x0014__x0007__x0001__x0001_ 2 4 4 4 2" xfId="3013" xr:uid="{00000000-0005-0000-0000-00001E010000}"/>
    <cellStyle name="?鹎%U龡&amp;H齲_x0001_C铣_x0014__x0007__x0001__x0001_ 2 4 4 5" xfId="3010" xr:uid="{00000000-0005-0000-0000-00001F010000}"/>
    <cellStyle name="?鹎%U龡&amp;H齲_x0001_C铣_x0014__x0007__x0001__x0001_ 2 4 4_2015财政决算公开" xfId="3014" xr:uid="{00000000-0005-0000-0000-000020010000}"/>
    <cellStyle name="?鹎%U龡&amp;H齲_x0001_C铣_x0014__x0007__x0001__x0001_ 2 4 5" xfId="285" xr:uid="{00000000-0005-0000-0000-000021010000}"/>
    <cellStyle name="?鹎%U龡&amp;H齲_x0001_C铣_x0014__x0007__x0001__x0001_ 2 4 5 2" xfId="287" xr:uid="{00000000-0005-0000-0000-000022010000}"/>
    <cellStyle name="?鹎%U龡&amp;H齲_x0001_C铣_x0014__x0007__x0001__x0001_ 2 4 5 2 2" xfId="3016" xr:uid="{00000000-0005-0000-0000-000023010000}"/>
    <cellStyle name="?鹎%U龡&amp;H齲_x0001_C铣_x0014__x0007__x0001__x0001_ 2 4 5 3" xfId="289" xr:uid="{00000000-0005-0000-0000-000024010000}"/>
    <cellStyle name="?鹎%U龡&amp;H齲_x0001_C铣_x0014__x0007__x0001__x0001_ 2 4 5 3 2" xfId="3017" xr:uid="{00000000-0005-0000-0000-000025010000}"/>
    <cellStyle name="?鹎%U龡&amp;H齲_x0001_C铣_x0014__x0007__x0001__x0001_ 2 4 5 4" xfId="3015" xr:uid="{00000000-0005-0000-0000-000026010000}"/>
    <cellStyle name="?鹎%U龡&amp;H齲_x0001_C铣_x0014__x0007__x0001__x0001_ 2 4 5_2015财政决算公开" xfId="3018" xr:uid="{00000000-0005-0000-0000-000027010000}"/>
    <cellStyle name="?鹎%U龡&amp;H齲_x0001_C铣_x0014__x0007__x0001__x0001_ 2 4 6" xfId="291" xr:uid="{00000000-0005-0000-0000-000028010000}"/>
    <cellStyle name="?鹎%U龡&amp;H齲_x0001_C铣_x0014__x0007__x0001__x0001_ 2 4 6 2" xfId="294" xr:uid="{00000000-0005-0000-0000-000029010000}"/>
    <cellStyle name="?鹎%U龡&amp;H齲_x0001_C铣_x0014__x0007__x0001__x0001_ 2 4 6 2 2" xfId="3020" xr:uid="{00000000-0005-0000-0000-00002A010000}"/>
    <cellStyle name="?鹎%U龡&amp;H齲_x0001_C铣_x0014__x0007__x0001__x0001_ 2 4 6 3" xfId="296" xr:uid="{00000000-0005-0000-0000-00002B010000}"/>
    <cellStyle name="?鹎%U龡&amp;H齲_x0001_C铣_x0014__x0007__x0001__x0001_ 2 4 6 3 2" xfId="3021" xr:uid="{00000000-0005-0000-0000-00002C010000}"/>
    <cellStyle name="?鹎%U龡&amp;H齲_x0001_C铣_x0014__x0007__x0001__x0001_ 2 4 6 4" xfId="297" xr:uid="{00000000-0005-0000-0000-00002D010000}"/>
    <cellStyle name="?鹎%U龡&amp;H齲_x0001_C铣_x0014__x0007__x0001__x0001_ 2 4 6 4 2" xfId="3022" xr:uid="{00000000-0005-0000-0000-00002E010000}"/>
    <cellStyle name="?鹎%U龡&amp;H齲_x0001_C铣_x0014__x0007__x0001__x0001_ 2 4 6 5" xfId="3019" xr:uid="{00000000-0005-0000-0000-00002F010000}"/>
    <cellStyle name="?鹎%U龡&amp;H齲_x0001_C铣_x0014__x0007__x0001__x0001_ 2 4 6_2015财政决算公开" xfId="3023" xr:uid="{00000000-0005-0000-0000-000030010000}"/>
    <cellStyle name="?鹎%U龡&amp;H齲_x0001_C铣_x0014__x0007__x0001__x0001_ 2 4 7" xfId="300" xr:uid="{00000000-0005-0000-0000-000031010000}"/>
    <cellStyle name="?鹎%U龡&amp;H齲_x0001_C铣_x0014__x0007__x0001__x0001_ 2 4 7 2" xfId="3024" xr:uid="{00000000-0005-0000-0000-000032010000}"/>
    <cellStyle name="?鹎%U龡&amp;H齲_x0001_C铣_x0014__x0007__x0001__x0001_ 2 4 8" xfId="304" xr:uid="{00000000-0005-0000-0000-000033010000}"/>
    <cellStyle name="?鹎%U龡&amp;H齲_x0001_C铣_x0014__x0007__x0001__x0001_ 2 4 8 2" xfId="3025" xr:uid="{00000000-0005-0000-0000-000034010000}"/>
    <cellStyle name="?鹎%U龡&amp;H齲_x0001_C铣_x0014__x0007__x0001__x0001_ 2 4 9" xfId="306" xr:uid="{00000000-0005-0000-0000-000035010000}"/>
    <cellStyle name="?鹎%U龡&amp;H齲_x0001_C铣_x0014__x0007__x0001__x0001_ 2 4 9 2" xfId="3026" xr:uid="{00000000-0005-0000-0000-000036010000}"/>
    <cellStyle name="?鹎%U龡&amp;H齲_x0001_C铣_x0014__x0007__x0001__x0001_ 2 4_2015财政决算公开" xfId="3027" xr:uid="{00000000-0005-0000-0000-000037010000}"/>
    <cellStyle name="?鹎%U龡&amp;H齲_x0001_C铣_x0014__x0007__x0001__x0001_ 2 5" xfId="307" xr:uid="{00000000-0005-0000-0000-000038010000}"/>
    <cellStyle name="?鹎%U龡&amp;H齲_x0001_C铣_x0014__x0007__x0001__x0001_ 2 5 2" xfId="308" xr:uid="{00000000-0005-0000-0000-000039010000}"/>
    <cellStyle name="?鹎%U龡&amp;H齲_x0001_C铣_x0014__x0007__x0001__x0001_ 2 5 2 2" xfId="3029" xr:uid="{00000000-0005-0000-0000-00003A010000}"/>
    <cellStyle name="?鹎%U龡&amp;H齲_x0001_C铣_x0014__x0007__x0001__x0001_ 2 5 3" xfId="231" xr:uid="{00000000-0005-0000-0000-00003B010000}"/>
    <cellStyle name="?鹎%U龡&amp;H齲_x0001_C铣_x0014__x0007__x0001__x0001_ 2 5 3 2" xfId="3030" xr:uid="{00000000-0005-0000-0000-00003C010000}"/>
    <cellStyle name="?鹎%U龡&amp;H齲_x0001_C铣_x0014__x0007__x0001__x0001_ 2 5 4" xfId="3028" xr:uid="{00000000-0005-0000-0000-00003D010000}"/>
    <cellStyle name="?鹎%U龡&amp;H齲_x0001_C铣_x0014__x0007__x0001__x0001_ 2 5_2015财政决算公开" xfId="3031" xr:uid="{00000000-0005-0000-0000-00003E010000}"/>
    <cellStyle name="?鹎%U龡&amp;H齲_x0001_C铣_x0014__x0007__x0001__x0001_ 2 6" xfId="309" xr:uid="{00000000-0005-0000-0000-00003F010000}"/>
    <cellStyle name="?鹎%U龡&amp;H齲_x0001_C铣_x0014__x0007__x0001__x0001_ 2 6 2" xfId="3032" xr:uid="{00000000-0005-0000-0000-000040010000}"/>
    <cellStyle name="?鹎%U龡&amp;H齲_x0001_C铣_x0014__x0007__x0001__x0001_ 2 7" xfId="313" xr:uid="{00000000-0005-0000-0000-000041010000}"/>
    <cellStyle name="?鹎%U龡&amp;H齲_x0001_C铣_x0014__x0007__x0001__x0001_ 2 7 2" xfId="3033" xr:uid="{00000000-0005-0000-0000-000042010000}"/>
    <cellStyle name="?鹎%U龡&amp;H齲_x0001_C铣_x0014__x0007__x0001__x0001_ 2 8" xfId="2854" xr:uid="{00000000-0005-0000-0000-000043010000}"/>
    <cellStyle name="?鹎%U龡&amp;H齲_x0001_C铣_x0014__x0007__x0001__x0001_ 3" xfId="316" xr:uid="{00000000-0005-0000-0000-000044010000}"/>
    <cellStyle name="?鹎%U龡&amp;H齲_x0001_C铣_x0014__x0007__x0001__x0001_ 3 10" xfId="3034" xr:uid="{00000000-0005-0000-0000-000045010000}"/>
    <cellStyle name="?鹎%U龡&amp;H齲_x0001_C铣_x0014__x0007__x0001__x0001_ 3 2" xfId="217" xr:uid="{00000000-0005-0000-0000-000046010000}"/>
    <cellStyle name="?鹎%U龡&amp;H齲_x0001_C铣_x0014__x0007__x0001__x0001_ 3 2 10" xfId="318" xr:uid="{00000000-0005-0000-0000-000047010000}"/>
    <cellStyle name="?鹎%U龡&amp;H齲_x0001_C铣_x0014__x0007__x0001__x0001_ 3 2 10 2" xfId="3036" xr:uid="{00000000-0005-0000-0000-000048010000}"/>
    <cellStyle name="?鹎%U龡&amp;H齲_x0001_C铣_x0014__x0007__x0001__x0001_ 3 2 11" xfId="3035" xr:uid="{00000000-0005-0000-0000-000049010000}"/>
    <cellStyle name="?鹎%U龡&amp;H齲_x0001_C铣_x0014__x0007__x0001__x0001_ 3 2 2" xfId="320" xr:uid="{00000000-0005-0000-0000-00004A010000}"/>
    <cellStyle name="?鹎%U龡&amp;H齲_x0001_C铣_x0014__x0007__x0001__x0001_ 3 2 2 10" xfId="3037" xr:uid="{00000000-0005-0000-0000-00004B010000}"/>
    <cellStyle name="?鹎%U龡&amp;H齲_x0001_C铣_x0014__x0007__x0001__x0001_ 3 2 2 2" xfId="322" xr:uid="{00000000-0005-0000-0000-00004C010000}"/>
    <cellStyle name="?鹎%U龡&amp;H齲_x0001_C铣_x0014__x0007__x0001__x0001_ 3 2 2 2 2" xfId="324" xr:uid="{00000000-0005-0000-0000-00004D010000}"/>
    <cellStyle name="?鹎%U龡&amp;H齲_x0001_C铣_x0014__x0007__x0001__x0001_ 3 2 2 2 2 2" xfId="99" xr:uid="{00000000-0005-0000-0000-00004E010000}"/>
    <cellStyle name="?鹎%U龡&amp;H齲_x0001_C铣_x0014__x0007__x0001__x0001_ 3 2 2 2 2 2 2" xfId="3040" xr:uid="{00000000-0005-0000-0000-00004F010000}"/>
    <cellStyle name="?鹎%U龡&amp;H齲_x0001_C铣_x0014__x0007__x0001__x0001_ 3 2 2 2 2 3" xfId="23" xr:uid="{00000000-0005-0000-0000-000050010000}"/>
    <cellStyle name="?鹎%U龡&amp;H齲_x0001_C铣_x0014__x0007__x0001__x0001_ 3 2 2 2 2 3 2" xfId="3041" xr:uid="{00000000-0005-0000-0000-000051010000}"/>
    <cellStyle name="?鹎%U龡&amp;H齲_x0001_C铣_x0014__x0007__x0001__x0001_ 3 2 2 2 2 4" xfId="328" xr:uid="{00000000-0005-0000-0000-000052010000}"/>
    <cellStyle name="?鹎%U龡&amp;H齲_x0001_C铣_x0014__x0007__x0001__x0001_ 3 2 2 2 2 4 2" xfId="3042" xr:uid="{00000000-0005-0000-0000-000053010000}"/>
    <cellStyle name="?鹎%U龡&amp;H齲_x0001_C铣_x0014__x0007__x0001__x0001_ 3 2 2 2 2 5" xfId="3039" xr:uid="{00000000-0005-0000-0000-000054010000}"/>
    <cellStyle name="?鹎%U龡&amp;H齲_x0001_C铣_x0014__x0007__x0001__x0001_ 3 2 2 2 2_2015财政决算公开" xfId="3043" xr:uid="{00000000-0005-0000-0000-000055010000}"/>
    <cellStyle name="?鹎%U龡&amp;H齲_x0001_C铣_x0014__x0007__x0001__x0001_ 3 2 2 2 3" xfId="330" xr:uid="{00000000-0005-0000-0000-000056010000}"/>
    <cellStyle name="?鹎%U龡&amp;H齲_x0001_C铣_x0014__x0007__x0001__x0001_ 3 2 2 2 3 2" xfId="333" xr:uid="{00000000-0005-0000-0000-000057010000}"/>
    <cellStyle name="?鹎%U龡&amp;H齲_x0001_C铣_x0014__x0007__x0001__x0001_ 3 2 2 2 3 2 2" xfId="3045" xr:uid="{00000000-0005-0000-0000-000058010000}"/>
    <cellStyle name="?鹎%U龡&amp;H齲_x0001_C铣_x0014__x0007__x0001__x0001_ 3 2 2 2 3 3" xfId="335" xr:uid="{00000000-0005-0000-0000-000059010000}"/>
    <cellStyle name="?鹎%U龡&amp;H齲_x0001_C铣_x0014__x0007__x0001__x0001_ 3 2 2 2 3 3 2" xfId="3046" xr:uid="{00000000-0005-0000-0000-00005A010000}"/>
    <cellStyle name="?鹎%U龡&amp;H齲_x0001_C铣_x0014__x0007__x0001__x0001_ 3 2 2 2 3 4" xfId="3044" xr:uid="{00000000-0005-0000-0000-00005B010000}"/>
    <cellStyle name="?鹎%U龡&amp;H齲_x0001_C铣_x0014__x0007__x0001__x0001_ 3 2 2 2 3_2015财政决算公开" xfId="3047" xr:uid="{00000000-0005-0000-0000-00005C010000}"/>
    <cellStyle name="?鹎%U龡&amp;H齲_x0001_C铣_x0014__x0007__x0001__x0001_ 3 2 2 2 4" xfId="79" xr:uid="{00000000-0005-0000-0000-00005D010000}"/>
    <cellStyle name="?鹎%U龡&amp;H齲_x0001_C铣_x0014__x0007__x0001__x0001_ 3 2 2 2 4 2" xfId="337" xr:uid="{00000000-0005-0000-0000-00005E010000}"/>
    <cellStyle name="?鹎%U龡&amp;H齲_x0001_C铣_x0014__x0007__x0001__x0001_ 3 2 2 2 4 2 2" xfId="3049" xr:uid="{00000000-0005-0000-0000-00005F010000}"/>
    <cellStyle name="?鹎%U龡&amp;H齲_x0001_C铣_x0014__x0007__x0001__x0001_ 3 2 2 2 4 3" xfId="339" xr:uid="{00000000-0005-0000-0000-000060010000}"/>
    <cellStyle name="?鹎%U龡&amp;H齲_x0001_C铣_x0014__x0007__x0001__x0001_ 3 2 2 2 4 3 2" xfId="3050" xr:uid="{00000000-0005-0000-0000-000061010000}"/>
    <cellStyle name="?鹎%U龡&amp;H齲_x0001_C铣_x0014__x0007__x0001__x0001_ 3 2 2 2 4 4" xfId="341" xr:uid="{00000000-0005-0000-0000-000062010000}"/>
    <cellStyle name="?鹎%U龡&amp;H齲_x0001_C铣_x0014__x0007__x0001__x0001_ 3 2 2 2 4 4 2" xfId="3051" xr:uid="{00000000-0005-0000-0000-000063010000}"/>
    <cellStyle name="?鹎%U龡&amp;H齲_x0001_C铣_x0014__x0007__x0001__x0001_ 3 2 2 2 4 5" xfId="3048" xr:uid="{00000000-0005-0000-0000-000064010000}"/>
    <cellStyle name="?鹎%U龡&amp;H齲_x0001_C铣_x0014__x0007__x0001__x0001_ 3 2 2 2 4_2015财政决算公开" xfId="3052" xr:uid="{00000000-0005-0000-0000-000065010000}"/>
    <cellStyle name="?鹎%U龡&amp;H齲_x0001_C铣_x0014__x0007__x0001__x0001_ 3 2 2 2 5" xfId="87" xr:uid="{00000000-0005-0000-0000-000066010000}"/>
    <cellStyle name="?鹎%U龡&amp;H齲_x0001_C铣_x0014__x0007__x0001__x0001_ 3 2 2 2 5 2" xfId="3053" xr:uid="{00000000-0005-0000-0000-000067010000}"/>
    <cellStyle name="?鹎%U龡&amp;H齲_x0001_C铣_x0014__x0007__x0001__x0001_ 3 2 2 2 6" xfId="344" xr:uid="{00000000-0005-0000-0000-000068010000}"/>
    <cellStyle name="?鹎%U龡&amp;H齲_x0001_C铣_x0014__x0007__x0001__x0001_ 3 2 2 2 6 2" xfId="3054" xr:uid="{00000000-0005-0000-0000-000069010000}"/>
    <cellStyle name="?鹎%U龡&amp;H齲_x0001_C铣_x0014__x0007__x0001__x0001_ 3 2 2 2 7" xfId="346" xr:uid="{00000000-0005-0000-0000-00006A010000}"/>
    <cellStyle name="?鹎%U龡&amp;H齲_x0001_C铣_x0014__x0007__x0001__x0001_ 3 2 2 2 7 2" xfId="3055" xr:uid="{00000000-0005-0000-0000-00006B010000}"/>
    <cellStyle name="?鹎%U龡&amp;H齲_x0001_C铣_x0014__x0007__x0001__x0001_ 3 2 2 2 8" xfId="3038" xr:uid="{00000000-0005-0000-0000-00006C010000}"/>
    <cellStyle name="?鹎%U龡&amp;H齲_x0001_C铣_x0014__x0007__x0001__x0001_ 3 2 2 2_2015财政决算公开" xfId="3056" xr:uid="{00000000-0005-0000-0000-00006D010000}"/>
    <cellStyle name="?鹎%U龡&amp;H齲_x0001_C铣_x0014__x0007__x0001__x0001_ 3 2 2 3" xfId="350" xr:uid="{00000000-0005-0000-0000-00006E010000}"/>
    <cellStyle name="?鹎%U龡&amp;H齲_x0001_C铣_x0014__x0007__x0001__x0001_ 3 2 2 3 2" xfId="353" xr:uid="{00000000-0005-0000-0000-00006F010000}"/>
    <cellStyle name="?鹎%U龡&amp;H齲_x0001_C铣_x0014__x0007__x0001__x0001_ 3 2 2 3 2 2" xfId="3058" xr:uid="{00000000-0005-0000-0000-000070010000}"/>
    <cellStyle name="?鹎%U龡&amp;H齲_x0001_C铣_x0014__x0007__x0001__x0001_ 3 2 2 3 3" xfId="355" xr:uid="{00000000-0005-0000-0000-000071010000}"/>
    <cellStyle name="?鹎%U龡&amp;H齲_x0001_C铣_x0014__x0007__x0001__x0001_ 3 2 2 3 3 2" xfId="3059" xr:uid="{00000000-0005-0000-0000-000072010000}"/>
    <cellStyle name="?鹎%U龡&amp;H齲_x0001_C铣_x0014__x0007__x0001__x0001_ 3 2 2 3 4" xfId="46" xr:uid="{00000000-0005-0000-0000-000073010000}"/>
    <cellStyle name="?鹎%U龡&amp;H齲_x0001_C铣_x0014__x0007__x0001__x0001_ 3 2 2 3 4 2" xfId="3060" xr:uid="{00000000-0005-0000-0000-000074010000}"/>
    <cellStyle name="?鹎%U龡&amp;H齲_x0001_C铣_x0014__x0007__x0001__x0001_ 3 2 2 3 5" xfId="3057" xr:uid="{00000000-0005-0000-0000-000075010000}"/>
    <cellStyle name="?鹎%U龡&amp;H齲_x0001_C铣_x0014__x0007__x0001__x0001_ 3 2 2 3_2015财政决算公开" xfId="3061" xr:uid="{00000000-0005-0000-0000-000076010000}"/>
    <cellStyle name="?鹎%U龡&amp;H齲_x0001_C铣_x0014__x0007__x0001__x0001_ 3 2 2 4" xfId="358" xr:uid="{00000000-0005-0000-0000-000077010000}"/>
    <cellStyle name="?鹎%U龡&amp;H齲_x0001_C铣_x0014__x0007__x0001__x0001_ 3 2 2 4 2" xfId="236" xr:uid="{00000000-0005-0000-0000-000078010000}"/>
    <cellStyle name="?鹎%U龡&amp;H齲_x0001_C铣_x0014__x0007__x0001__x0001_ 3 2 2 4 2 2" xfId="3063" xr:uid="{00000000-0005-0000-0000-000079010000}"/>
    <cellStyle name="?鹎%U龡&amp;H齲_x0001_C铣_x0014__x0007__x0001__x0001_ 3 2 2 4 3" xfId="241" xr:uid="{00000000-0005-0000-0000-00007A010000}"/>
    <cellStyle name="?鹎%U龡&amp;H齲_x0001_C铣_x0014__x0007__x0001__x0001_ 3 2 2 4 3 2" xfId="3064" xr:uid="{00000000-0005-0000-0000-00007B010000}"/>
    <cellStyle name="?鹎%U龡&amp;H齲_x0001_C铣_x0014__x0007__x0001__x0001_ 3 2 2 4 4" xfId="359" xr:uid="{00000000-0005-0000-0000-00007C010000}"/>
    <cellStyle name="?鹎%U龡&amp;H齲_x0001_C铣_x0014__x0007__x0001__x0001_ 3 2 2 4 4 2" xfId="3065" xr:uid="{00000000-0005-0000-0000-00007D010000}"/>
    <cellStyle name="?鹎%U龡&amp;H齲_x0001_C铣_x0014__x0007__x0001__x0001_ 3 2 2 4 5" xfId="3062" xr:uid="{00000000-0005-0000-0000-00007E010000}"/>
    <cellStyle name="?鹎%U龡&amp;H齲_x0001_C铣_x0014__x0007__x0001__x0001_ 3 2 2 4_2015财政决算公开" xfId="3066" xr:uid="{00000000-0005-0000-0000-00007F010000}"/>
    <cellStyle name="?鹎%U龡&amp;H齲_x0001_C铣_x0014__x0007__x0001__x0001_ 3 2 2 5" xfId="363" xr:uid="{00000000-0005-0000-0000-000080010000}"/>
    <cellStyle name="?鹎%U龡&amp;H齲_x0001_C铣_x0014__x0007__x0001__x0001_ 3 2 2 5 2" xfId="39" xr:uid="{00000000-0005-0000-0000-000081010000}"/>
    <cellStyle name="?鹎%U龡&amp;H齲_x0001_C铣_x0014__x0007__x0001__x0001_ 3 2 2 5 2 2" xfId="3068" xr:uid="{00000000-0005-0000-0000-000082010000}"/>
    <cellStyle name="?鹎%U龡&amp;H齲_x0001_C铣_x0014__x0007__x0001__x0001_ 3 2 2 5 3" xfId="365" xr:uid="{00000000-0005-0000-0000-000083010000}"/>
    <cellStyle name="?鹎%U龡&amp;H齲_x0001_C铣_x0014__x0007__x0001__x0001_ 3 2 2 5 3 2" xfId="3069" xr:uid="{00000000-0005-0000-0000-000084010000}"/>
    <cellStyle name="?鹎%U龡&amp;H齲_x0001_C铣_x0014__x0007__x0001__x0001_ 3 2 2 5 4" xfId="3067" xr:uid="{00000000-0005-0000-0000-000085010000}"/>
    <cellStyle name="?鹎%U龡&amp;H齲_x0001_C铣_x0014__x0007__x0001__x0001_ 3 2 2 5_2015财政决算公开" xfId="3070" xr:uid="{00000000-0005-0000-0000-000086010000}"/>
    <cellStyle name="?鹎%U龡&amp;H齲_x0001_C铣_x0014__x0007__x0001__x0001_ 3 2 2 6" xfId="371" xr:uid="{00000000-0005-0000-0000-000087010000}"/>
    <cellStyle name="?鹎%U龡&amp;H齲_x0001_C铣_x0014__x0007__x0001__x0001_ 3 2 2 6 2" xfId="251" xr:uid="{00000000-0005-0000-0000-000088010000}"/>
    <cellStyle name="?鹎%U龡&amp;H齲_x0001_C铣_x0014__x0007__x0001__x0001_ 3 2 2 6 2 2" xfId="3072" xr:uid="{00000000-0005-0000-0000-000089010000}"/>
    <cellStyle name="?鹎%U龡&amp;H齲_x0001_C铣_x0014__x0007__x0001__x0001_ 3 2 2 6 3" xfId="257" xr:uid="{00000000-0005-0000-0000-00008A010000}"/>
    <cellStyle name="?鹎%U龡&amp;H齲_x0001_C铣_x0014__x0007__x0001__x0001_ 3 2 2 6 3 2" xfId="3073" xr:uid="{00000000-0005-0000-0000-00008B010000}"/>
    <cellStyle name="?鹎%U龡&amp;H齲_x0001_C铣_x0014__x0007__x0001__x0001_ 3 2 2 6 4" xfId="372" xr:uid="{00000000-0005-0000-0000-00008C010000}"/>
    <cellStyle name="?鹎%U龡&amp;H齲_x0001_C铣_x0014__x0007__x0001__x0001_ 3 2 2 6 4 2" xfId="3074" xr:uid="{00000000-0005-0000-0000-00008D010000}"/>
    <cellStyle name="?鹎%U龡&amp;H齲_x0001_C铣_x0014__x0007__x0001__x0001_ 3 2 2 6 5" xfId="3071" xr:uid="{00000000-0005-0000-0000-00008E010000}"/>
    <cellStyle name="?鹎%U龡&amp;H齲_x0001_C铣_x0014__x0007__x0001__x0001_ 3 2 2 6_2015财政决算公开" xfId="3075" xr:uid="{00000000-0005-0000-0000-00008F010000}"/>
    <cellStyle name="?鹎%U龡&amp;H齲_x0001_C铣_x0014__x0007__x0001__x0001_ 3 2 2 7" xfId="375" xr:uid="{00000000-0005-0000-0000-000090010000}"/>
    <cellStyle name="?鹎%U龡&amp;H齲_x0001_C铣_x0014__x0007__x0001__x0001_ 3 2 2 7 2" xfId="3076" xr:uid="{00000000-0005-0000-0000-000091010000}"/>
    <cellStyle name="?鹎%U龡&amp;H齲_x0001_C铣_x0014__x0007__x0001__x0001_ 3 2 2 8" xfId="379" xr:uid="{00000000-0005-0000-0000-000092010000}"/>
    <cellStyle name="?鹎%U龡&amp;H齲_x0001_C铣_x0014__x0007__x0001__x0001_ 3 2 2 8 2" xfId="3077" xr:uid="{00000000-0005-0000-0000-000093010000}"/>
    <cellStyle name="?鹎%U龡&amp;H齲_x0001_C铣_x0014__x0007__x0001__x0001_ 3 2 2 9" xfId="381" xr:uid="{00000000-0005-0000-0000-000094010000}"/>
    <cellStyle name="?鹎%U龡&amp;H齲_x0001_C铣_x0014__x0007__x0001__x0001_ 3 2 2 9 2" xfId="3078" xr:uid="{00000000-0005-0000-0000-000095010000}"/>
    <cellStyle name="?鹎%U龡&amp;H齲_x0001_C铣_x0014__x0007__x0001__x0001_ 3 2 2_2015财政决算公开" xfId="3079" xr:uid="{00000000-0005-0000-0000-000096010000}"/>
    <cellStyle name="?鹎%U龡&amp;H齲_x0001_C铣_x0014__x0007__x0001__x0001_ 3 2 3" xfId="382" xr:uid="{00000000-0005-0000-0000-000097010000}"/>
    <cellStyle name="?鹎%U龡&amp;H齲_x0001_C铣_x0014__x0007__x0001__x0001_ 3 2 3 2" xfId="384" xr:uid="{00000000-0005-0000-0000-000098010000}"/>
    <cellStyle name="?鹎%U龡&amp;H齲_x0001_C铣_x0014__x0007__x0001__x0001_ 3 2 3 2 2" xfId="385" xr:uid="{00000000-0005-0000-0000-000099010000}"/>
    <cellStyle name="?鹎%U龡&amp;H齲_x0001_C铣_x0014__x0007__x0001__x0001_ 3 2 3 2 2 2" xfId="3082" xr:uid="{00000000-0005-0000-0000-00009A010000}"/>
    <cellStyle name="?鹎%U龡&amp;H齲_x0001_C铣_x0014__x0007__x0001__x0001_ 3 2 3 2 3" xfId="389" xr:uid="{00000000-0005-0000-0000-00009B010000}"/>
    <cellStyle name="?鹎%U龡&amp;H齲_x0001_C铣_x0014__x0007__x0001__x0001_ 3 2 3 2 3 2" xfId="3083" xr:uid="{00000000-0005-0000-0000-00009C010000}"/>
    <cellStyle name="?鹎%U龡&amp;H齲_x0001_C铣_x0014__x0007__x0001__x0001_ 3 2 3 2 4" xfId="392" xr:uid="{00000000-0005-0000-0000-00009D010000}"/>
    <cellStyle name="?鹎%U龡&amp;H齲_x0001_C铣_x0014__x0007__x0001__x0001_ 3 2 3 2 4 2" xfId="3084" xr:uid="{00000000-0005-0000-0000-00009E010000}"/>
    <cellStyle name="?鹎%U龡&amp;H齲_x0001_C铣_x0014__x0007__x0001__x0001_ 3 2 3 2 5" xfId="3081" xr:uid="{00000000-0005-0000-0000-00009F010000}"/>
    <cellStyle name="?鹎%U龡&amp;H齲_x0001_C铣_x0014__x0007__x0001__x0001_ 3 2 3 2_2015财政决算公开" xfId="3085" xr:uid="{00000000-0005-0000-0000-0000A0010000}"/>
    <cellStyle name="?鹎%U龡&amp;H齲_x0001_C铣_x0014__x0007__x0001__x0001_ 3 2 3 3" xfId="397" xr:uid="{00000000-0005-0000-0000-0000A1010000}"/>
    <cellStyle name="?鹎%U龡&amp;H齲_x0001_C铣_x0014__x0007__x0001__x0001_ 3 2 3 3 2" xfId="399" xr:uid="{00000000-0005-0000-0000-0000A2010000}"/>
    <cellStyle name="?鹎%U龡&amp;H齲_x0001_C铣_x0014__x0007__x0001__x0001_ 3 2 3 3 2 2" xfId="3087" xr:uid="{00000000-0005-0000-0000-0000A3010000}"/>
    <cellStyle name="?鹎%U龡&amp;H齲_x0001_C铣_x0014__x0007__x0001__x0001_ 3 2 3 3 3" xfId="401" xr:uid="{00000000-0005-0000-0000-0000A4010000}"/>
    <cellStyle name="?鹎%U龡&amp;H齲_x0001_C铣_x0014__x0007__x0001__x0001_ 3 2 3 3 3 2" xfId="3088" xr:uid="{00000000-0005-0000-0000-0000A5010000}"/>
    <cellStyle name="?鹎%U龡&amp;H齲_x0001_C铣_x0014__x0007__x0001__x0001_ 3 2 3 3 4" xfId="3086" xr:uid="{00000000-0005-0000-0000-0000A6010000}"/>
    <cellStyle name="?鹎%U龡&amp;H齲_x0001_C铣_x0014__x0007__x0001__x0001_ 3 2 3 3_2015财政决算公开" xfId="3089" xr:uid="{00000000-0005-0000-0000-0000A7010000}"/>
    <cellStyle name="?鹎%U龡&amp;H齲_x0001_C铣_x0014__x0007__x0001__x0001_ 3 2 3 4" xfId="59" xr:uid="{00000000-0005-0000-0000-0000A8010000}"/>
    <cellStyle name="?鹎%U龡&amp;H齲_x0001_C铣_x0014__x0007__x0001__x0001_ 3 2 3 4 2" xfId="403" xr:uid="{00000000-0005-0000-0000-0000A9010000}"/>
    <cellStyle name="?鹎%U龡&amp;H齲_x0001_C铣_x0014__x0007__x0001__x0001_ 3 2 3 4 2 2" xfId="3091" xr:uid="{00000000-0005-0000-0000-0000AA010000}"/>
    <cellStyle name="?鹎%U龡&amp;H齲_x0001_C铣_x0014__x0007__x0001__x0001_ 3 2 3 4 3" xfId="409" xr:uid="{00000000-0005-0000-0000-0000AB010000}"/>
    <cellStyle name="?鹎%U龡&amp;H齲_x0001_C铣_x0014__x0007__x0001__x0001_ 3 2 3 4 3 2" xfId="3092" xr:uid="{00000000-0005-0000-0000-0000AC010000}"/>
    <cellStyle name="?鹎%U龡&amp;H齲_x0001_C铣_x0014__x0007__x0001__x0001_ 3 2 3 4 4" xfId="412" xr:uid="{00000000-0005-0000-0000-0000AD010000}"/>
    <cellStyle name="?鹎%U龡&amp;H齲_x0001_C铣_x0014__x0007__x0001__x0001_ 3 2 3 4 4 2" xfId="3093" xr:uid="{00000000-0005-0000-0000-0000AE010000}"/>
    <cellStyle name="?鹎%U龡&amp;H齲_x0001_C铣_x0014__x0007__x0001__x0001_ 3 2 3 4 5" xfId="3090" xr:uid="{00000000-0005-0000-0000-0000AF010000}"/>
    <cellStyle name="?鹎%U龡&amp;H齲_x0001_C铣_x0014__x0007__x0001__x0001_ 3 2 3 4_2015财政决算公开" xfId="3094" xr:uid="{00000000-0005-0000-0000-0000B0010000}"/>
    <cellStyle name="?鹎%U龡&amp;H齲_x0001_C铣_x0014__x0007__x0001__x0001_ 3 2 3 5" xfId="66" xr:uid="{00000000-0005-0000-0000-0000B1010000}"/>
    <cellStyle name="?鹎%U龡&amp;H齲_x0001_C铣_x0014__x0007__x0001__x0001_ 3 2 3 5 2" xfId="3095" xr:uid="{00000000-0005-0000-0000-0000B2010000}"/>
    <cellStyle name="?鹎%U龡&amp;H齲_x0001_C铣_x0014__x0007__x0001__x0001_ 3 2 3 6" xfId="71" xr:uid="{00000000-0005-0000-0000-0000B3010000}"/>
    <cellStyle name="?鹎%U龡&amp;H齲_x0001_C铣_x0014__x0007__x0001__x0001_ 3 2 3 6 2" xfId="3096" xr:uid="{00000000-0005-0000-0000-0000B4010000}"/>
    <cellStyle name="?鹎%U龡&amp;H齲_x0001_C铣_x0014__x0007__x0001__x0001_ 3 2 3 7" xfId="415" xr:uid="{00000000-0005-0000-0000-0000B5010000}"/>
    <cellStyle name="?鹎%U龡&amp;H齲_x0001_C铣_x0014__x0007__x0001__x0001_ 3 2 3 7 2" xfId="3097" xr:uid="{00000000-0005-0000-0000-0000B6010000}"/>
    <cellStyle name="?鹎%U龡&amp;H齲_x0001_C铣_x0014__x0007__x0001__x0001_ 3 2 3 8" xfId="3080" xr:uid="{00000000-0005-0000-0000-0000B7010000}"/>
    <cellStyle name="?鹎%U龡&amp;H齲_x0001_C铣_x0014__x0007__x0001__x0001_ 3 2 3_2015财政决算公开" xfId="3098" xr:uid="{00000000-0005-0000-0000-0000B8010000}"/>
    <cellStyle name="?鹎%U龡&amp;H齲_x0001_C铣_x0014__x0007__x0001__x0001_ 3 2 4" xfId="321" xr:uid="{00000000-0005-0000-0000-0000B9010000}"/>
    <cellStyle name="?鹎%U龡&amp;H齲_x0001_C铣_x0014__x0007__x0001__x0001_ 3 2 4 2" xfId="327" xr:uid="{00000000-0005-0000-0000-0000BA010000}"/>
    <cellStyle name="?鹎%U龡&amp;H齲_x0001_C铣_x0014__x0007__x0001__x0001_ 3 2 4 2 2" xfId="3100" xr:uid="{00000000-0005-0000-0000-0000BB010000}"/>
    <cellStyle name="?鹎%U龡&amp;H齲_x0001_C铣_x0014__x0007__x0001__x0001_ 3 2 4 3" xfId="332" xr:uid="{00000000-0005-0000-0000-0000BC010000}"/>
    <cellStyle name="?鹎%U龡&amp;H齲_x0001_C铣_x0014__x0007__x0001__x0001_ 3 2 4 3 2" xfId="3101" xr:uid="{00000000-0005-0000-0000-0000BD010000}"/>
    <cellStyle name="?鹎%U龡&amp;H齲_x0001_C铣_x0014__x0007__x0001__x0001_ 3 2 4 4" xfId="81" xr:uid="{00000000-0005-0000-0000-0000BE010000}"/>
    <cellStyle name="?鹎%U龡&amp;H齲_x0001_C铣_x0014__x0007__x0001__x0001_ 3 2 4 4 2" xfId="3102" xr:uid="{00000000-0005-0000-0000-0000BF010000}"/>
    <cellStyle name="?鹎%U龡&amp;H齲_x0001_C铣_x0014__x0007__x0001__x0001_ 3 2 4 5" xfId="3099" xr:uid="{00000000-0005-0000-0000-0000C0010000}"/>
    <cellStyle name="?鹎%U龡&amp;H齲_x0001_C铣_x0014__x0007__x0001__x0001_ 3 2 4_2015财政决算公开" xfId="3103" xr:uid="{00000000-0005-0000-0000-0000C1010000}"/>
    <cellStyle name="?鹎%U龡&amp;H齲_x0001_C铣_x0014__x0007__x0001__x0001_ 3 2 5" xfId="349" xr:uid="{00000000-0005-0000-0000-0000C2010000}"/>
    <cellStyle name="?鹎%U龡&amp;H齲_x0001_C铣_x0014__x0007__x0001__x0001_ 3 2 5 2" xfId="352" xr:uid="{00000000-0005-0000-0000-0000C3010000}"/>
    <cellStyle name="?鹎%U龡&amp;H齲_x0001_C铣_x0014__x0007__x0001__x0001_ 3 2 5 2 2" xfId="3105" xr:uid="{00000000-0005-0000-0000-0000C4010000}"/>
    <cellStyle name="?鹎%U龡&amp;H齲_x0001_C铣_x0014__x0007__x0001__x0001_ 3 2 5 3" xfId="354" xr:uid="{00000000-0005-0000-0000-0000C5010000}"/>
    <cellStyle name="?鹎%U龡&amp;H齲_x0001_C铣_x0014__x0007__x0001__x0001_ 3 2 5 3 2" xfId="3106" xr:uid="{00000000-0005-0000-0000-0000C6010000}"/>
    <cellStyle name="?鹎%U龡&amp;H齲_x0001_C铣_x0014__x0007__x0001__x0001_ 3 2 5 4" xfId="45" xr:uid="{00000000-0005-0000-0000-0000C7010000}"/>
    <cellStyle name="?鹎%U龡&amp;H齲_x0001_C铣_x0014__x0007__x0001__x0001_ 3 2 5 4 2" xfId="3107" xr:uid="{00000000-0005-0000-0000-0000C8010000}"/>
    <cellStyle name="?鹎%U龡&amp;H齲_x0001_C铣_x0014__x0007__x0001__x0001_ 3 2 5 5" xfId="3104" xr:uid="{00000000-0005-0000-0000-0000C9010000}"/>
    <cellStyle name="?鹎%U龡&amp;H齲_x0001_C铣_x0014__x0007__x0001__x0001_ 3 2 5_2015财政决算公开" xfId="3108" xr:uid="{00000000-0005-0000-0000-0000CA010000}"/>
    <cellStyle name="?鹎%U龡&amp;H齲_x0001_C铣_x0014__x0007__x0001__x0001_ 3 2 6" xfId="357" xr:uid="{00000000-0005-0000-0000-0000CB010000}"/>
    <cellStyle name="?鹎%U龡&amp;H齲_x0001_C铣_x0014__x0007__x0001__x0001_ 3 2 6 2" xfId="238" xr:uid="{00000000-0005-0000-0000-0000CC010000}"/>
    <cellStyle name="?鹎%U龡&amp;H齲_x0001_C铣_x0014__x0007__x0001__x0001_ 3 2 6 2 2" xfId="3110" xr:uid="{00000000-0005-0000-0000-0000CD010000}"/>
    <cellStyle name="?鹎%U龡&amp;H齲_x0001_C铣_x0014__x0007__x0001__x0001_ 3 2 6 3" xfId="243" xr:uid="{00000000-0005-0000-0000-0000CE010000}"/>
    <cellStyle name="?鹎%U龡&amp;H齲_x0001_C铣_x0014__x0007__x0001__x0001_ 3 2 6 3 2" xfId="3111" xr:uid="{00000000-0005-0000-0000-0000CF010000}"/>
    <cellStyle name="?鹎%U龡&amp;H齲_x0001_C铣_x0014__x0007__x0001__x0001_ 3 2 6 4" xfId="3109" xr:uid="{00000000-0005-0000-0000-0000D0010000}"/>
    <cellStyle name="?鹎%U龡&amp;H齲_x0001_C铣_x0014__x0007__x0001__x0001_ 3 2 6_2015财政决算公开" xfId="3112" xr:uid="{00000000-0005-0000-0000-0000D1010000}"/>
    <cellStyle name="?鹎%U龡&amp;H齲_x0001_C铣_x0014__x0007__x0001__x0001_ 3 2 7" xfId="362" xr:uid="{00000000-0005-0000-0000-0000D2010000}"/>
    <cellStyle name="?鹎%U龡&amp;H齲_x0001_C铣_x0014__x0007__x0001__x0001_ 3 2 7 2" xfId="42" xr:uid="{00000000-0005-0000-0000-0000D3010000}"/>
    <cellStyle name="?鹎%U龡&amp;H齲_x0001_C铣_x0014__x0007__x0001__x0001_ 3 2 7 2 2" xfId="3114" xr:uid="{00000000-0005-0000-0000-0000D4010000}"/>
    <cellStyle name="?鹎%U龡&amp;H齲_x0001_C铣_x0014__x0007__x0001__x0001_ 3 2 7 3" xfId="368" xr:uid="{00000000-0005-0000-0000-0000D5010000}"/>
    <cellStyle name="?鹎%U龡&amp;H齲_x0001_C铣_x0014__x0007__x0001__x0001_ 3 2 7 3 2" xfId="3115" xr:uid="{00000000-0005-0000-0000-0000D6010000}"/>
    <cellStyle name="?鹎%U龡&amp;H齲_x0001_C铣_x0014__x0007__x0001__x0001_ 3 2 7 4" xfId="416" xr:uid="{00000000-0005-0000-0000-0000D7010000}"/>
    <cellStyle name="?鹎%U龡&amp;H齲_x0001_C铣_x0014__x0007__x0001__x0001_ 3 2 7 4 2" xfId="3116" xr:uid="{00000000-0005-0000-0000-0000D8010000}"/>
    <cellStyle name="?鹎%U龡&amp;H齲_x0001_C铣_x0014__x0007__x0001__x0001_ 3 2 7 5" xfId="3113" xr:uid="{00000000-0005-0000-0000-0000D9010000}"/>
    <cellStyle name="?鹎%U龡&amp;H齲_x0001_C铣_x0014__x0007__x0001__x0001_ 3 2 7_2015财政决算公开" xfId="3117" xr:uid="{00000000-0005-0000-0000-0000DA010000}"/>
    <cellStyle name="?鹎%U龡&amp;H齲_x0001_C铣_x0014__x0007__x0001__x0001_ 3 2 8" xfId="370" xr:uid="{00000000-0005-0000-0000-0000DB010000}"/>
    <cellStyle name="?鹎%U龡&amp;H齲_x0001_C铣_x0014__x0007__x0001__x0001_ 3 2 8 2" xfId="3118" xr:uid="{00000000-0005-0000-0000-0000DC010000}"/>
    <cellStyle name="?鹎%U龡&amp;H齲_x0001_C铣_x0014__x0007__x0001__x0001_ 3 2 9" xfId="374" xr:uid="{00000000-0005-0000-0000-0000DD010000}"/>
    <cellStyle name="?鹎%U龡&amp;H齲_x0001_C铣_x0014__x0007__x0001__x0001_ 3 2 9 2" xfId="3119" xr:uid="{00000000-0005-0000-0000-0000DE010000}"/>
    <cellStyle name="?鹎%U龡&amp;H齲_x0001_C铣_x0014__x0007__x0001__x0001_ 3 2_2015财政决算公开" xfId="3120" xr:uid="{00000000-0005-0000-0000-0000DF010000}"/>
    <cellStyle name="?鹎%U龡&amp;H齲_x0001_C铣_x0014__x0007__x0001__x0001_ 3 3" xfId="222" xr:uid="{00000000-0005-0000-0000-0000E0010000}"/>
    <cellStyle name="?鹎%U龡&amp;H齲_x0001_C铣_x0014__x0007__x0001__x0001_ 3 3 10" xfId="3121" xr:uid="{00000000-0005-0000-0000-0000E1010000}"/>
    <cellStyle name="?鹎%U龡&amp;H齲_x0001_C铣_x0014__x0007__x0001__x0001_ 3 3 2" xfId="417" xr:uid="{00000000-0005-0000-0000-0000E2010000}"/>
    <cellStyle name="?鹎%U龡&amp;H齲_x0001_C铣_x0014__x0007__x0001__x0001_ 3 3 2 2" xfId="421" xr:uid="{00000000-0005-0000-0000-0000E3010000}"/>
    <cellStyle name="?鹎%U龡&amp;H齲_x0001_C铣_x0014__x0007__x0001__x0001_ 3 3 2 2 2" xfId="424" xr:uid="{00000000-0005-0000-0000-0000E4010000}"/>
    <cellStyle name="?鹎%U龡&amp;H齲_x0001_C铣_x0014__x0007__x0001__x0001_ 3 3 2 2 2 2" xfId="3124" xr:uid="{00000000-0005-0000-0000-0000E5010000}"/>
    <cellStyle name="?鹎%U龡&amp;H齲_x0001_C铣_x0014__x0007__x0001__x0001_ 3 3 2 2 3" xfId="426" xr:uid="{00000000-0005-0000-0000-0000E6010000}"/>
    <cellStyle name="?鹎%U龡&amp;H齲_x0001_C铣_x0014__x0007__x0001__x0001_ 3 3 2 2 3 2" xfId="3125" xr:uid="{00000000-0005-0000-0000-0000E7010000}"/>
    <cellStyle name="?鹎%U龡&amp;H齲_x0001_C铣_x0014__x0007__x0001__x0001_ 3 3 2 2 4" xfId="428" xr:uid="{00000000-0005-0000-0000-0000E8010000}"/>
    <cellStyle name="?鹎%U龡&amp;H齲_x0001_C铣_x0014__x0007__x0001__x0001_ 3 3 2 2 4 2" xfId="3126" xr:uid="{00000000-0005-0000-0000-0000E9010000}"/>
    <cellStyle name="?鹎%U龡&amp;H齲_x0001_C铣_x0014__x0007__x0001__x0001_ 3 3 2 2 5" xfId="3123" xr:uid="{00000000-0005-0000-0000-0000EA010000}"/>
    <cellStyle name="?鹎%U龡&amp;H齲_x0001_C铣_x0014__x0007__x0001__x0001_ 3 3 2 2_2015财政决算公开" xfId="3127" xr:uid="{00000000-0005-0000-0000-0000EB010000}"/>
    <cellStyle name="?鹎%U龡&amp;H齲_x0001_C铣_x0014__x0007__x0001__x0001_ 3 3 2 3" xfId="432" xr:uid="{00000000-0005-0000-0000-0000EC010000}"/>
    <cellStyle name="?鹎%U龡&amp;H齲_x0001_C铣_x0014__x0007__x0001__x0001_ 3 3 2 3 2" xfId="433" xr:uid="{00000000-0005-0000-0000-0000ED010000}"/>
    <cellStyle name="?鹎%U龡&amp;H齲_x0001_C铣_x0014__x0007__x0001__x0001_ 3 3 2 3 2 2" xfId="3129" xr:uid="{00000000-0005-0000-0000-0000EE010000}"/>
    <cellStyle name="?鹎%U龡&amp;H齲_x0001_C铣_x0014__x0007__x0001__x0001_ 3 3 2 3 3" xfId="434" xr:uid="{00000000-0005-0000-0000-0000EF010000}"/>
    <cellStyle name="?鹎%U龡&amp;H齲_x0001_C铣_x0014__x0007__x0001__x0001_ 3 3 2 3 3 2" xfId="3130" xr:uid="{00000000-0005-0000-0000-0000F0010000}"/>
    <cellStyle name="?鹎%U龡&amp;H齲_x0001_C铣_x0014__x0007__x0001__x0001_ 3 3 2 3 4" xfId="3128" xr:uid="{00000000-0005-0000-0000-0000F1010000}"/>
    <cellStyle name="?鹎%U龡&amp;H齲_x0001_C铣_x0014__x0007__x0001__x0001_ 3 3 2 3_2015财政决算公开" xfId="3131" xr:uid="{00000000-0005-0000-0000-0000F2010000}"/>
    <cellStyle name="?鹎%U龡&amp;H齲_x0001_C铣_x0014__x0007__x0001__x0001_ 3 3 2 4" xfId="438" xr:uid="{00000000-0005-0000-0000-0000F3010000}"/>
    <cellStyle name="?鹎%U龡&amp;H齲_x0001_C铣_x0014__x0007__x0001__x0001_ 3 3 2 4 2" xfId="181" xr:uid="{00000000-0005-0000-0000-0000F4010000}"/>
    <cellStyle name="?鹎%U龡&amp;H齲_x0001_C铣_x0014__x0007__x0001__x0001_ 3 3 2 4 2 2" xfId="3133" xr:uid="{00000000-0005-0000-0000-0000F5010000}"/>
    <cellStyle name="?鹎%U龡&amp;H齲_x0001_C铣_x0014__x0007__x0001__x0001_ 3 3 2 4 3" xfId="440" xr:uid="{00000000-0005-0000-0000-0000F6010000}"/>
    <cellStyle name="?鹎%U龡&amp;H齲_x0001_C铣_x0014__x0007__x0001__x0001_ 3 3 2 4 3 2" xfId="3134" xr:uid="{00000000-0005-0000-0000-0000F7010000}"/>
    <cellStyle name="?鹎%U龡&amp;H齲_x0001_C铣_x0014__x0007__x0001__x0001_ 3 3 2 4 4" xfId="442" xr:uid="{00000000-0005-0000-0000-0000F8010000}"/>
    <cellStyle name="?鹎%U龡&amp;H齲_x0001_C铣_x0014__x0007__x0001__x0001_ 3 3 2 4 4 2" xfId="3135" xr:uid="{00000000-0005-0000-0000-0000F9010000}"/>
    <cellStyle name="?鹎%U龡&amp;H齲_x0001_C铣_x0014__x0007__x0001__x0001_ 3 3 2 4 5" xfId="3132" xr:uid="{00000000-0005-0000-0000-0000FA010000}"/>
    <cellStyle name="?鹎%U龡&amp;H齲_x0001_C铣_x0014__x0007__x0001__x0001_ 3 3 2 4_2015财政决算公开" xfId="3136" xr:uid="{00000000-0005-0000-0000-0000FB010000}"/>
    <cellStyle name="?鹎%U龡&amp;H齲_x0001_C铣_x0014__x0007__x0001__x0001_ 3 3 2 5" xfId="447" xr:uid="{00000000-0005-0000-0000-0000FC010000}"/>
    <cellStyle name="?鹎%U龡&amp;H齲_x0001_C铣_x0014__x0007__x0001__x0001_ 3 3 2 5 2" xfId="3137" xr:uid="{00000000-0005-0000-0000-0000FD010000}"/>
    <cellStyle name="?鹎%U龡&amp;H齲_x0001_C铣_x0014__x0007__x0001__x0001_ 3 3 2 6" xfId="449" xr:uid="{00000000-0005-0000-0000-0000FE010000}"/>
    <cellStyle name="?鹎%U龡&amp;H齲_x0001_C铣_x0014__x0007__x0001__x0001_ 3 3 2 6 2" xfId="3138" xr:uid="{00000000-0005-0000-0000-0000FF010000}"/>
    <cellStyle name="?鹎%U龡&amp;H齲_x0001_C铣_x0014__x0007__x0001__x0001_ 3 3 2 7" xfId="452" xr:uid="{00000000-0005-0000-0000-000000020000}"/>
    <cellStyle name="?鹎%U龡&amp;H齲_x0001_C铣_x0014__x0007__x0001__x0001_ 3 3 2 7 2" xfId="3139" xr:uid="{00000000-0005-0000-0000-000001020000}"/>
    <cellStyle name="?鹎%U龡&amp;H齲_x0001_C铣_x0014__x0007__x0001__x0001_ 3 3 2 8" xfId="3122" xr:uid="{00000000-0005-0000-0000-000002020000}"/>
    <cellStyle name="?鹎%U龡&amp;H齲_x0001_C铣_x0014__x0007__x0001__x0001_ 3 3 2_2015财政决算公开" xfId="3140" xr:uid="{00000000-0005-0000-0000-000003020000}"/>
    <cellStyle name="?鹎%U龡&amp;H齲_x0001_C铣_x0014__x0007__x0001__x0001_ 3 3 3" xfId="454" xr:uid="{00000000-0005-0000-0000-000004020000}"/>
    <cellStyle name="?鹎%U龡&amp;H齲_x0001_C铣_x0014__x0007__x0001__x0001_ 3 3 3 2" xfId="317" xr:uid="{00000000-0005-0000-0000-000005020000}"/>
    <cellStyle name="?鹎%U龡&amp;H齲_x0001_C铣_x0014__x0007__x0001__x0001_ 3 3 3 2 2" xfId="3142" xr:uid="{00000000-0005-0000-0000-000006020000}"/>
    <cellStyle name="?鹎%U龡&amp;H齲_x0001_C铣_x0014__x0007__x0001__x0001_ 3 3 3 3" xfId="457" xr:uid="{00000000-0005-0000-0000-000007020000}"/>
    <cellStyle name="?鹎%U龡&amp;H齲_x0001_C铣_x0014__x0007__x0001__x0001_ 3 3 3 3 2" xfId="3143" xr:uid="{00000000-0005-0000-0000-000008020000}"/>
    <cellStyle name="?鹎%U龡&amp;H齲_x0001_C铣_x0014__x0007__x0001__x0001_ 3 3 3 4" xfId="460" xr:uid="{00000000-0005-0000-0000-000009020000}"/>
    <cellStyle name="?鹎%U龡&amp;H齲_x0001_C铣_x0014__x0007__x0001__x0001_ 3 3 3 4 2" xfId="3144" xr:uid="{00000000-0005-0000-0000-00000A020000}"/>
    <cellStyle name="?鹎%U龡&amp;H齲_x0001_C铣_x0014__x0007__x0001__x0001_ 3 3 3 5" xfId="3141" xr:uid="{00000000-0005-0000-0000-00000B020000}"/>
    <cellStyle name="?鹎%U龡&amp;H齲_x0001_C铣_x0014__x0007__x0001__x0001_ 3 3 3_2015财政决算公开" xfId="3145" xr:uid="{00000000-0005-0000-0000-00000C020000}"/>
    <cellStyle name="?鹎%U龡&amp;H齲_x0001_C铣_x0014__x0007__x0001__x0001_ 3 3 4" xfId="383" xr:uid="{00000000-0005-0000-0000-00000D020000}"/>
    <cellStyle name="?鹎%U龡&amp;H齲_x0001_C铣_x0014__x0007__x0001__x0001_ 3 3 4 2" xfId="387" xr:uid="{00000000-0005-0000-0000-00000E020000}"/>
    <cellStyle name="?鹎%U龡&amp;H齲_x0001_C铣_x0014__x0007__x0001__x0001_ 3 3 4 2 2" xfId="3147" xr:uid="{00000000-0005-0000-0000-00000F020000}"/>
    <cellStyle name="?鹎%U龡&amp;H齲_x0001_C铣_x0014__x0007__x0001__x0001_ 3 3 4 3" xfId="388" xr:uid="{00000000-0005-0000-0000-000010020000}"/>
    <cellStyle name="?鹎%U龡&amp;H齲_x0001_C铣_x0014__x0007__x0001__x0001_ 3 3 4 3 2" xfId="3148" xr:uid="{00000000-0005-0000-0000-000011020000}"/>
    <cellStyle name="?鹎%U龡&amp;H齲_x0001_C铣_x0014__x0007__x0001__x0001_ 3 3 4 4" xfId="391" xr:uid="{00000000-0005-0000-0000-000012020000}"/>
    <cellStyle name="?鹎%U龡&amp;H齲_x0001_C铣_x0014__x0007__x0001__x0001_ 3 3 4 4 2" xfId="3149" xr:uid="{00000000-0005-0000-0000-000013020000}"/>
    <cellStyle name="?鹎%U龡&amp;H齲_x0001_C铣_x0014__x0007__x0001__x0001_ 3 3 4 5" xfId="3146" xr:uid="{00000000-0005-0000-0000-000014020000}"/>
    <cellStyle name="?鹎%U龡&amp;H齲_x0001_C铣_x0014__x0007__x0001__x0001_ 3 3 4_2015财政决算公开" xfId="3150" xr:uid="{00000000-0005-0000-0000-000015020000}"/>
    <cellStyle name="?鹎%U龡&amp;H齲_x0001_C铣_x0014__x0007__x0001__x0001_ 3 3 5" xfId="396" xr:uid="{00000000-0005-0000-0000-000016020000}"/>
    <cellStyle name="?鹎%U龡&amp;H齲_x0001_C铣_x0014__x0007__x0001__x0001_ 3 3 5 2" xfId="398" xr:uid="{00000000-0005-0000-0000-000017020000}"/>
    <cellStyle name="?鹎%U龡&amp;H齲_x0001_C铣_x0014__x0007__x0001__x0001_ 3 3 5 2 2" xfId="3152" xr:uid="{00000000-0005-0000-0000-000018020000}"/>
    <cellStyle name="?鹎%U龡&amp;H齲_x0001_C铣_x0014__x0007__x0001__x0001_ 3 3 5 3" xfId="400" xr:uid="{00000000-0005-0000-0000-000019020000}"/>
    <cellStyle name="?鹎%U龡&amp;H齲_x0001_C铣_x0014__x0007__x0001__x0001_ 3 3 5 3 2" xfId="3153" xr:uid="{00000000-0005-0000-0000-00001A020000}"/>
    <cellStyle name="?鹎%U龡&amp;H齲_x0001_C铣_x0014__x0007__x0001__x0001_ 3 3 5 4" xfId="3151" xr:uid="{00000000-0005-0000-0000-00001B020000}"/>
    <cellStyle name="?鹎%U龡&amp;H齲_x0001_C铣_x0014__x0007__x0001__x0001_ 3 3 5_2015财政决算公开" xfId="3154" xr:uid="{00000000-0005-0000-0000-00001C020000}"/>
    <cellStyle name="?鹎%U龡&amp;H齲_x0001_C铣_x0014__x0007__x0001__x0001_ 3 3 6" xfId="58" xr:uid="{00000000-0005-0000-0000-00001D020000}"/>
    <cellStyle name="?鹎%U龡&amp;H齲_x0001_C铣_x0014__x0007__x0001__x0001_ 3 3 6 2" xfId="405" xr:uid="{00000000-0005-0000-0000-00001E020000}"/>
    <cellStyle name="?鹎%U龡&amp;H齲_x0001_C铣_x0014__x0007__x0001__x0001_ 3 3 6 2 2" xfId="3156" xr:uid="{00000000-0005-0000-0000-00001F020000}"/>
    <cellStyle name="?鹎%U龡&amp;H齲_x0001_C铣_x0014__x0007__x0001__x0001_ 3 3 6 3" xfId="406" xr:uid="{00000000-0005-0000-0000-000020020000}"/>
    <cellStyle name="?鹎%U龡&amp;H齲_x0001_C铣_x0014__x0007__x0001__x0001_ 3 3 6 3 2" xfId="3157" xr:uid="{00000000-0005-0000-0000-000021020000}"/>
    <cellStyle name="?鹎%U龡&amp;H齲_x0001_C铣_x0014__x0007__x0001__x0001_ 3 3 6 4" xfId="410" xr:uid="{00000000-0005-0000-0000-000022020000}"/>
    <cellStyle name="?鹎%U龡&amp;H齲_x0001_C铣_x0014__x0007__x0001__x0001_ 3 3 6 4 2" xfId="3158" xr:uid="{00000000-0005-0000-0000-000023020000}"/>
    <cellStyle name="?鹎%U龡&amp;H齲_x0001_C铣_x0014__x0007__x0001__x0001_ 3 3 6 5" xfId="3155" xr:uid="{00000000-0005-0000-0000-000024020000}"/>
    <cellStyle name="?鹎%U龡&amp;H齲_x0001_C铣_x0014__x0007__x0001__x0001_ 3 3 6_2015财政决算公开" xfId="3159" xr:uid="{00000000-0005-0000-0000-000025020000}"/>
    <cellStyle name="?鹎%U龡&amp;H齲_x0001_C铣_x0014__x0007__x0001__x0001_ 3 3 7" xfId="65" xr:uid="{00000000-0005-0000-0000-000026020000}"/>
    <cellStyle name="?鹎%U龡&amp;H齲_x0001_C铣_x0014__x0007__x0001__x0001_ 3 3 7 2" xfId="3160" xr:uid="{00000000-0005-0000-0000-000027020000}"/>
    <cellStyle name="?鹎%U龡&amp;H齲_x0001_C铣_x0014__x0007__x0001__x0001_ 3 3 8" xfId="70" xr:uid="{00000000-0005-0000-0000-000028020000}"/>
    <cellStyle name="?鹎%U龡&amp;H齲_x0001_C铣_x0014__x0007__x0001__x0001_ 3 3 8 2" xfId="3161" xr:uid="{00000000-0005-0000-0000-000029020000}"/>
    <cellStyle name="?鹎%U龡&amp;H齲_x0001_C铣_x0014__x0007__x0001__x0001_ 3 3 9" xfId="414" xr:uid="{00000000-0005-0000-0000-00002A020000}"/>
    <cellStyle name="?鹎%U龡&amp;H齲_x0001_C铣_x0014__x0007__x0001__x0001_ 3 3 9 2" xfId="3162" xr:uid="{00000000-0005-0000-0000-00002B020000}"/>
    <cellStyle name="?鹎%U龡&amp;H齲_x0001_C铣_x0014__x0007__x0001__x0001_ 3 3_2015财政决算公开" xfId="3163" xr:uid="{00000000-0005-0000-0000-00002C020000}"/>
    <cellStyle name="?鹎%U龡&amp;H齲_x0001_C铣_x0014__x0007__x0001__x0001_ 3 4" xfId="462" xr:uid="{00000000-0005-0000-0000-00002D020000}"/>
    <cellStyle name="?鹎%U龡&amp;H齲_x0001_C铣_x0014__x0007__x0001__x0001_ 3 4 10" xfId="3164" xr:uid="{00000000-0005-0000-0000-00002E020000}"/>
    <cellStyle name="?鹎%U龡&amp;H齲_x0001_C铣_x0014__x0007__x0001__x0001_ 3 4 2" xfId="463" xr:uid="{00000000-0005-0000-0000-00002F020000}"/>
    <cellStyle name="?鹎%U龡&amp;H齲_x0001_C铣_x0014__x0007__x0001__x0001_ 3 4 2 2" xfId="464" xr:uid="{00000000-0005-0000-0000-000030020000}"/>
    <cellStyle name="?鹎%U龡&amp;H齲_x0001_C铣_x0014__x0007__x0001__x0001_ 3 4 2 2 2" xfId="465" xr:uid="{00000000-0005-0000-0000-000031020000}"/>
    <cellStyle name="?鹎%U龡&amp;H齲_x0001_C铣_x0014__x0007__x0001__x0001_ 3 4 2 2 2 2" xfId="3167" xr:uid="{00000000-0005-0000-0000-000032020000}"/>
    <cellStyle name="?鹎%U龡&amp;H齲_x0001_C铣_x0014__x0007__x0001__x0001_ 3 4 2 2 3" xfId="466" xr:uid="{00000000-0005-0000-0000-000033020000}"/>
    <cellStyle name="?鹎%U龡&amp;H齲_x0001_C铣_x0014__x0007__x0001__x0001_ 3 4 2 2 3 2" xfId="3168" xr:uid="{00000000-0005-0000-0000-000034020000}"/>
    <cellStyle name="?鹎%U龡&amp;H齲_x0001_C铣_x0014__x0007__x0001__x0001_ 3 4 2 2 4" xfId="467" xr:uid="{00000000-0005-0000-0000-000035020000}"/>
    <cellStyle name="?鹎%U龡&amp;H齲_x0001_C铣_x0014__x0007__x0001__x0001_ 3 4 2 2 4 2" xfId="3169" xr:uid="{00000000-0005-0000-0000-000036020000}"/>
    <cellStyle name="?鹎%U龡&amp;H齲_x0001_C铣_x0014__x0007__x0001__x0001_ 3 4 2 2 5" xfId="3166" xr:uid="{00000000-0005-0000-0000-000037020000}"/>
    <cellStyle name="?鹎%U龡&amp;H齲_x0001_C铣_x0014__x0007__x0001__x0001_ 3 4 2 2_2015财政决算公开" xfId="3170" xr:uid="{00000000-0005-0000-0000-000038020000}"/>
    <cellStyle name="?鹎%U龡&amp;H齲_x0001_C铣_x0014__x0007__x0001__x0001_ 3 4 2 3" xfId="468" xr:uid="{00000000-0005-0000-0000-000039020000}"/>
    <cellStyle name="?鹎%U龡&amp;H齲_x0001_C铣_x0014__x0007__x0001__x0001_ 3 4 2 3 2" xfId="469" xr:uid="{00000000-0005-0000-0000-00003A020000}"/>
    <cellStyle name="?鹎%U龡&amp;H齲_x0001_C铣_x0014__x0007__x0001__x0001_ 3 4 2 3 2 2" xfId="3172" xr:uid="{00000000-0005-0000-0000-00003B020000}"/>
    <cellStyle name="?鹎%U龡&amp;H齲_x0001_C铣_x0014__x0007__x0001__x0001_ 3 4 2 3 3" xfId="470" xr:uid="{00000000-0005-0000-0000-00003C020000}"/>
    <cellStyle name="?鹎%U龡&amp;H齲_x0001_C铣_x0014__x0007__x0001__x0001_ 3 4 2 3 3 2" xfId="3173" xr:uid="{00000000-0005-0000-0000-00003D020000}"/>
    <cellStyle name="?鹎%U龡&amp;H齲_x0001_C铣_x0014__x0007__x0001__x0001_ 3 4 2 3 4" xfId="3171" xr:uid="{00000000-0005-0000-0000-00003E020000}"/>
    <cellStyle name="?鹎%U龡&amp;H齲_x0001_C铣_x0014__x0007__x0001__x0001_ 3 4 2 3_2015财政决算公开" xfId="3174" xr:uid="{00000000-0005-0000-0000-00003F020000}"/>
    <cellStyle name="?鹎%U龡&amp;H齲_x0001_C铣_x0014__x0007__x0001__x0001_ 3 4 2 4" xfId="473" xr:uid="{00000000-0005-0000-0000-000040020000}"/>
    <cellStyle name="?鹎%U龡&amp;H齲_x0001_C铣_x0014__x0007__x0001__x0001_ 3 4 2 4 2" xfId="453" xr:uid="{00000000-0005-0000-0000-000041020000}"/>
    <cellStyle name="?鹎%U龡&amp;H齲_x0001_C铣_x0014__x0007__x0001__x0001_ 3 4 2 4 2 2" xfId="3176" xr:uid="{00000000-0005-0000-0000-000042020000}"/>
    <cellStyle name="?鹎%U龡&amp;H齲_x0001_C铣_x0014__x0007__x0001__x0001_ 3 4 2 4 3" xfId="476" xr:uid="{00000000-0005-0000-0000-000043020000}"/>
    <cellStyle name="?鹎%U龡&amp;H齲_x0001_C铣_x0014__x0007__x0001__x0001_ 3 4 2 4 3 2" xfId="3177" xr:uid="{00000000-0005-0000-0000-000044020000}"/>
    <cellStyle name="?鹎%U龡&amp;H齲_x0001_C铣_x0014__x0007__x0001__x0001_ 3 4 2 4 4" xfId="477" xr:uid="{00000000-0005-0000-0000-000045020000}"/>
    <cellStyle name="?鹎%U龡&amp;H齲_x0001_C铣_x0014__x0007__x0001__x0001_ 3 4 2 4 4 2" xfId="3178" xr:uid="{00000000-0005-0000-0000-000046020000}"/>
    <cellStyle name="?鹎%U龡&amp;H齲_x0001_C铣_x0014__x0007__x0001__x0001_ 3 4 2 4 5" xfId="3175" xr:uid="{00000000-0005-0000-0000-000047020000}"/>
    <cellStyle name="?鹎%U龡&amp;H齲_x0001_C铣_x0014__x0007__x0001__x0001_ 3 4 2 4_2015财政决算公开" xfId="3179" xr:uid="{00000000-0005-0000-0000-000048020000}"/>
    <cellStyle name="?鹎%U龡&amp;H齲_x0001_C铣_x0014__x0007__x0001__x0001_ 3 4 2 5" xfId="480" xr:uid="{00000000-0005-0000-0000-000049020000}"/>
    <cellStyle name="?鹎%U龡&amp;H齲_x0001_C铣_x0014__x0007__x0001__x0001_ 3 4 2 5 2" xfId="3180" xr:uid="{00000000-0005-0000-0000-00004A020000}"/>
    <cellStyle name="?鹎%U龡&amp;H齲_x0001_C铣_x0014__x0007__x0001__x0001_ 3 4 2 6" xfId="482" xr:uid="{00000000-0005-0000-0000-00004B020000}"/>
    <cellStyle name="?鹎%U龡&amp;H齲_x0001_C铣_x0014__x0007__x0001__x0001_ 3 4 2 6 2" xfId="3181" xr:uid="{00000000-0005-0000-0000-00004C020000}"/>
    <cellStyle name="?鹎%U龡&amp;H齲_x0001_C铣_x0014__x0007__x0001__x0001_ 3 4 2 7" xfId="484" xr:uid="{00000000-0005-0000-0000-00004D020000}"/>
    <cellStyle name="?鹎%U龡&amp;H齲_x0001_C铣_x0014__x0007__x0001__x0001_ 3 4 2 7 2" xfId="3182" xr:uid="{00000000-0005-0000-0000-00004E020000}"/>
    <cellStyle name="?鹎%U龡&amp;H齲_x0001_C铣_x0014__x0007__x0001__x0001_ 3 4 2 8" xfId="3165" xr:uid="{00000000-0005-0000-0000-00004F020000}"/>
    <cellStyle name="?鹎%U龡&amp;H齲_x0001_C铣_x0014__x0007__x0001__x0001_ 3 4 2_2015财政决算公开" xfId="3183" xr:uid="{00000000-0005-0000-0000-000050020000}"/>
    <cellStyle name="?鹎%U龡&amp;H齲_x0001_C铣_x0014__x0007__x0001__x0001_ 3 4 3" xfId="486" xr:uid="{00000000-0005-0000-0000-000051020000}"/>
    <cellStyle name="?鹎%U龡&amp;H齲_x0001_C铣_x0014__x0007__x0001__x0001_ 3 4 3 2" xfId="123" xr:uid="{00000000-0005-0000-0000-000052020000}"/>
    <cellStyle name="?鹎%U龡&amp;H齲_x0001_C铣_x0014__x0007__x0001__x0001_ 3 4 3 2 2" xfId="3185" xr:uid="{00000000-0005-0000-0000-000053020000}"/>
    <cellStyle name="?鹎%U龡&amp;H齲_x0001_C铣_x0014__x0007__x0001__x0001_ 3 4 3 3" xfId="29" xr:uid="{00000000-0005-0000-0000-000054020000}"/>
    <cellStyle name="?鹎%U龡&amp;H齲_x0001_C铣_x0014__x0007__x0001__x0001_ 3 4 3 3 2" xfId="3186" xr:uid="{00000000-0005-0000-0000-000055020000}"/>
    <cellStyle name="?鹎%U龡&amp;H齲_x0001_C铣_x0014__x0007__x0001__x0001_ 3 4 3 4" xfId="36" xr:uid="{00000000-0005-0000-0000-000056020000}"/>
    <cellStyle name="?鹎%U龡&amp;H齲_x0001_C铣_x0014__x0007__x0001__x0001_ 3 4 3 4 2" xfId="3187" xr:uid="{00000000-0005-0000-0000-000057020000}"/>
    <cellStyle name="?鹎%U龡&amp;H齲_x0001_C铣_x0014__x0007__x0001__x0001_ 3 4 3 5" xfId="3184" xr:uid="{00000000-0005-0000-0000-000058020000}"/>
    <cellStyle name="?鹎%U龡&amp;H齲_x0001_C铣_x0014__x0007__x0001__x0001_ 3 4 3_2015财政决算公开" xfId="3188" xr:uid="{00000000-0005-0000-0000-000059020000}"/>
    <cellStyle name="?鹎%U龡&amp;H齲_x0001_C铣_x0014__x0007__x0001__x0001_ 3 4 4" xfId="325" xr:uid="{00000000-0005-0000-0000-00005A020000}"/>
    <cellStyle name="?鹎%U龡&amp;H齲_x0001_C铣_x0014__x0007__x0001__x0001_ 3 4 4 2" xfId="100" xr:uid="{00000000-0005-0000-0000-00005B020000}"/>
    <cellStyle name="?鹎%U龡&amp;H齲_x0001_C铣_x0014__x0007__x0001__x0001_ 3 4 4 2 2" xfId="3190" xr:uid="{00000000-0005-0000-0000-00005C020000}"/>
    <cellStyle name="?鹎%U龡&amp;H齲_x0001_C铣_x0014__x0007__x0001__x0001_ 3 4 4 3" xfId="24" xr:uid="{00000000-0005-0000-0000-00005D020000}"/>
    <cellStyle name="?鹎%U龡&amp;H齲_x0001_C铣_x0014__x0007__x0001__x0001_ 3 4 4 3 2" xfId="3191" xr:uid="{00000000-0005-0000-0000-00005E020000}"/>
    <cellStyle name="?鹎%U龡&amp;H齲_x0001_C铣_x0014__x0007__x0001__x0001_ 3 4 4 4" xfId="329" xr:uid="{00000000-0005-0000-0000-00005F020000}"/>
    <cellStyle name="?鹎%U龡&amp;H齲_x0001_C铣_x0014__x0007__x0001__x0001_ 3 4 4 4 2" xfId="3192" xr:uid="{00000000-0005-0000-0000-000060020000}"/>
    <cellStyle name="?鹎%U龡&amp;H齲_x0001_C铣_x0014__x0007__x0001__x0001_ 3 4 4 5" xfId="3189" xr:uid="{00000000-0005-0000-0000-000061020000}"/>
    <cellStyle name="?鹎%U龡&amp;H齲_x0001_C铣_x0014__x0007__x0001__x0001_ 3 4 4_2015财政决算公开" xfId="3193" xr:uid="{00000000-0005-0000-0000-000062020000}"/>
    <cellStyle name="?鹎%U龡&amp;H齲_x0001_C铣_x0014__x0007__x0001__x0001_ 3 4 5" xfId="331" xr:uid="{00000000-0005-0000-0000-000063020000}"/>
    <cellStyle name="?鹎%U龡&amp;H齲_x0001_C铣_x0014__x0007__x0001__x0001_ 3 4 5 2" xfId="334" xr:uid="{00000000-0005-0000-0000-000064020000}"/>
    <cellStyle name="?鹎%U龡&amp;H齲_x0001_C铣_x0014__x0007__x0001__x0001_ 3 4 5 2 2" xfId="3195" xr:uid="{00000000-0005-0000-0000-000065020000}"/>
    <cellStyle name="?鹎%U龡&amp;H齲_x0001_C铣_x0014__x0007__x0001__x0001_ 3 4 5 3" xfId="336" xr:uid="{00000000-0005-0000-0000-000066020000}"/>
    <cellStyle name="?鹎%U龡&amp;H齲_x0001_C铣_x0014__x0007__x0001__x0001_ 3 4 5 3 2" xfId="3196" xr:uid="{00000000-0005-0000-0000-000067020000}"/>
    <cellStyle name="?鹎%U龡&amp;H齲_x0001_C铣_x0014__x0007__x0001__x0001_ 3 4 5 4" xfId="3194" xr:uid="{00000000-0005-0000-0000-000068020000}"/>
    <cellStyle name="?鹎%U龡&amp;H齲_x0001_C铣_x0014__x0007__x0001__x0001_ 3 4 5_2015财政决算公开" xfId="3197" xr:uid="{00000000-0005-0000-0000-000069020000}"/>
    <cellStyle name="?鹎%U龡&amp;H齲_x0001_C铣_x0014__x0007__x0001__x0001_ 3 4 6" xfId="80" xr:uid="{00000000-0005-0000-0000-00006A020000}"/>
    <cellStyle name="?鹎%U龡&amp;H齲_x0001_C铣_x0014__x0007__x0001__x0001_ 3 4 6 2" xfId="338" xr:uid="{00000000-0005-0000-0000-00006B020000}"/>
    <cellStyle name="?鹎%U龡&amp;H齲_x0001_C铣_x0014__x0007__x0001__x0001_ 3 4 6 2 2" xfId="3199" xr:uid="{00000000-0005-0000-0000-00006C020000}"/>
    <cellStyle name="?鹎%U龡&amp;H齲_x0001_C铣_x0014__x0007__x0001__x0001_ 3 4 6 3" xfId="340" xr:uid="{00000000-0005-0000-0000-00006D020000}"/>
    <cellStyle name="?鹎%U龡&amp;H齲_x0001_C铣_x0014__x0007__x0001__x0001_ 3 4 6 3 2" xfId="3200" xr:uid="{00000000-0005-0000-0000-00006E020000}"/>
    <cellStyle name="?鹎%U龡&amp;H齲_x0001_C铣_x0014__x0007__x0001__x0001_ 3 4 6 4" xfId="342" xr:uid="{00000000-0005-0000-0000-00006F020000}"/>
    <cellStyle name="?鹎%U龡&amp;H齲_x0001_C铣_x0014__x0007__x0001__x0001_ 3 4 6 4 2" xfId="3201" xr:uid="{00000000-0005-0000-0000-000070020000}"/>
    <cellStyle name="?鹎%U龡&amp;H齲_x0001_C铣_x0014__x0007__x0001__x0001_ 3 4 6 5" xfId="3198" xr:uid="{00000000-0005-0000-0000-000071020000}"/>
    <cellStyle name="?鹎%U龡&amp;H齲_x0001_C铣_x0014__x0007__x0001__x0001_ 3 4 6_2015财政决算公开" xfId="3202" xr:uid="{00000000-0005-0000-0000-000072020000}"/>
    <cellStyle name="?鹎%U龡&amp;H齲_x0001_C铣_x0014__x0007__x0001__x0001_ 3 4 7" xfId="88" xr:uid="{00000000-0005-0000-0000-000073020000}"/>
    <cellStyle name="?鹎%U龡&amp;H齲_x0001_C铣_x0014__x0007__x0001__x0001_ 3 4 7 2" xfId="3203" xr:uid="{00000000-0005-0000-0000-000074020000}"/>
    <cellStyle name="?鹎%U龡&amp;H齲_x0001_C铣_x0014__x0007__x0001__x0001_ 3 4 8" xfId="345" xr:uid="{00000000-0005-0000-0000-000075020000}"/>
    <cellStyle name="?鹎%U龡&amp;H齲_x0001_C铣_x0014__x0007__x0001__x0001_ 3 4 8 2" xfId="3204" xr:uid="{00000000-0005-0000-0000-000076020000}"/>
    <cellStyle name="?鹎%U龡&amp;H齲_x0001_C铣_x0014__x0007__x0001__x0001_ 3 4 9" xfId="347" xr:uid="{00000000-0005-0000-0000-000077020000}"/>
    <cellStyle name="?鹎%U龡&amp;H齲_x0001_C铣_x0014__x0007__x0001__x0001_ 3 4 9 2" xfId="3205" xr:uid="{00000000-0005-0000-0000-000078020000}"/>
    <cellStyle name="?鹎%U龡&amp;H齲_x0001_C铣_x0014__x0007__x0001__x0001_ 3 4_2015财政决算公开" xfId="3206" xr:uid="{00000000-0005-0000-0000-000079020000}"/>
    <cellStyle name="?鹎%U龡&amp;H齲_x0001_C铣_x0014__x0007__x0001__x0001_ 3 5" xfId="487" xr:uid="{00000000-0005-0000-0000-00007A020000}"/>
    <cellStyle name="?鹎%U龡&amp;H齲_x0001_C铣_x0014__x0007__x0001__x0001_ 3 5 2" xfId="488" xr:uid="{00000000-0005-0000-0000-00007B020000}"/>
    <cellStyle name="?鹎%U龡&amp;H齲_x0001_C铣_x0014__x0007__x0001__x0001_ 3 5 2 2" xfId="3208" xr:uid="{00000000-0005-0000-0000-00007C020000}"/>
    <cellStyle name="?鹎%U龡&amp;H齲_x0001_C铣_x0014__x0007__x0001__x0001_ 3 5 3" xfId="3207" xr:uid="{00000000-0005-0000-0000-00007D020000}"/>
    <cellStyle name="?鹎%U龡&amp;H齲_x0001_C铣_x0014__x0007__x0001__x0001_ 3 5_2015财政决算公开" xfId="3209" xr:uid="{00000000-0005-0000-0000-00007E020000}"/>
    <cellStyle name="?鹎%U龡&amp;H齲_x0001_C铣_x0014__x0007__x0001__x0001_ 3 6" xfId="489" xr:uid="{00000000-0005-0000-0000-00007F020000}"/>
    <cellStyle name="?鹎%U龡&amp;H齲_x0001_C铣_x0014__x0007__x0001__x0001_ 3 6 2" xfId="491" xr:uid="{00000000-0005-0000-0000-000080020000}"/>
    <cellStyle name="?鹎%U龡&amp;H齲_x0001_C铣_x0014__x0007__x0001__x0001_ 3 6 2 2" xfId="3211" xr:uid="{00000000-0005-0000-0000-000081020000}"/>
    <cellStyle name="?鹎%U龡&amp;H齲_x0001_C铣_x0014__x0007__x0001__x0001_ 3 6 3" xfId="233" xr:uid="{00000000-0005-0000-0000-000082020000}"/>
    <cellStyle name="?鹎%U龡&amp;H齲_x0001_C铣_x0014__x0007__x0001__x0001_ 3 6 3 2" xfId="3212" xr:uid="{00000000-0005-0000-0000-000083020000}"/>
    <cellStyle name="?鹎%U龡&amp;H齲_x0001_C铣_x0014__x0007__x0001__x0001_ 3 6 4" xfId="3210" xr:uid="{00000000-0005-0000-0000-000084020000}"/>
    <cellStyle name="?鹎%U龡&amp;H齲_x0001_C铣_x0014__x0007__x0001__x0001_ 3 6_2015财政决算公开" xfId="3213" xr:uid="{00000000-0005-0000-0000-000085020000}"/>
    <cellStyle name="?鹎%U龡&amp;H齲_x0001_C铣_x0014__x0007__x0001__x0001_ 3 7" xfId="495" xr:uid="{00000000-0005-0000-0000-000086020000}"/>
    <cellStyle name="?鹎%U龡&amp;H齲_x0001_C铣_x0014__x0007__x0001__x0001_ 3 7 2" xfId="3214" xr:uid="{00000000-0005-0000-0000-000087020000}"/>
    <cellStyle name="?鹎%U龡&amp;H齲_x0001_C铣_x0014__x0007__x0001__x0001_ 3 8" xfId="496" xr:uid="{00000000-0005-0000-0000-000088020000}"/>
    <cellStyle name="?鹎%U龡&amp;H齲_x0001_C铣_x0014__x0007__x0001__x0001_ 3 8 2" xfId="3215" xr:uid="{00000000-0005-0000-0000-000089020000}"/>
    <cellStyle name="?鹎%U龡&amp;H齲_x0001_C铣_x0014__x0007__x0001__x0001_ 3 9" xfId="196" xr:uid="{00000000-0005-0000-0000-00008A020000}"/>
    <cellStyle name="?鹎%U龡&amp;H齲_x0001_C铣_x0014__x0007__x0001__x0001_ 3 9 2" xfId="3216" xr:uid="{00000000-0005-0000-0000-00008B020000}"/>
    <cellStyle name="?鹎%U龡&amp;H齲_x0001_C铣_x0014__x0007__x0001__x0001_ 3_2015财政决算公开" xfId="3217" xr:uid="{00000000-0005-0000-0000-00008C020000}"/>
    <cellStyle name="?鹎%U龡&amp;H齲_x0001_C铣_x0014__x0007__x0001__x0001_ 4" xfId="458" xr:uid="{00000000-0005-0000-0000-00008D020000}"/>
    <cellStyle name="?鹎%U龡&amp;H齲_x0001_C铣_x0014__x0007__x0001__x0001_ 4 10" xfId="3218" xr:uid="{00000000-0005-0000-0000-00008E020000}"/>
    <cellStyle name="?鹎%U龡&amp;H齲_x0001_C铣_x0014__x0007__x0001__x0001_ 4 2" xfId="302" xr:uid="{00000000-0005-0000-0000-00008F020000}"/>
    <cellStyle name="?鹎%U龡&amp;H齲_x0001_C铣_x0014__x0007__x0001__x0001_ 4 2 2" xfId="499" xr:uid="{00000000-0005-0000-0000-000090020000}"/>
    <cellStyle name="?鹎%U龡&amp;H齲_x0001_C铣_x0014__x0007__x0001__x0001_ 4 2 2 2" xfId="502" xr:uid="{00000000-0005-0000-0000-000091020000}"/>
    <cellStyle name="?鹎%U龡&amp;H齲_x0001_C铣_x0014__x0007__x0001__x0001_ 4 2 2 2 2" xfId="3221" xr:uid="{00000000-0005-0000-0000-000092020000}"/>
    <cellStyle name="?鹎%U龡&amp;H齲_x0001_C铣_x0014__x0007__x0001__x0001_ 4 2 2 3" xfId="505" xr:uid="{00000000-0005-0000-0000-000093020000}"/>
    <cellStyle name="?鹎%U龡&amp;H齲_x0001_C铣_x0014__x0007__x0001__x0001_ 4 2 2 3 2" xfId="3222" xr:uid="{00000000-0005-0000-0000-000094020000}"/>
    <cellStyle name="?鹎%U龡&amp;H齲_x0001_C铣_x0014__x0007__x0001__x0001_ 4 2 2 4" xfId="507" xr:uid="{00000000-0005-0000-0000-000095020000}"/>
    <cellStyle name="?鹎%U龡&amp;H齲_x0001_C铣_x0014__x0007__x0001__x0001_ 4 2 2 4 2" xfId="3223" xr:uid="{00000000-0005-0000-0000-000096020000}"/>
    <cellStyle name="?鹎%U龡&amp;H齲_x0001_C铣_x0014__x0007__x0001__x0001_ 4 2 2 5" xfId="508" xr:uid="{00000000-0005-0000-0000-000097020000}"/>
    <cellStyle name="?鹎%U龡&amp;H齲_x0001_C铣_x0014__x0007__x0001__x0001_ 4 2 2 5 2" xfId="3224" xr:uid="{00000000-0005-0000-0000-000098020000}"/>
    <cellStyle name="?鹎%U龡&amp;H齲_x0001_C铣_x0014__x0007__x0001__x0001_ 4 2 2 6" xfId="3220" xr:uid="{00000000-0005-0000-0000-000099020000}"/>
    <cellStyle name="?鹎%U龡&amp;H齲_x0001_C铣_x0014__x0007__x0001__x0001_ 4 2 2_2015财政决算公开" xfId="3225" xr:uid="{00000000-0005-0000-0000-00009A020000}"/>
    <cellStyle name="?鹎%U龡&amp;H齲_x0001_C铣_x0014__x0007__x0001__x0001_ 4 2 3" xfId="511" xr:uid="{00000000-0005-0000-0000-00009B020000}"/>
    <cellStyle name="?鹎%U龡&amp;H齲_x0001_C铣_x0014__x0007__x0001__x0001_ 4 2 3 2" xfId="514" xr:uid="{00000000-0005-0000-0000-00009C020000}"/>
    <cellStyle name="?鹎%U龡&amp;H齲_x0001_C铣_x0014__x0007__x0001__x0001_ 4 2 3 2 2" xfId="3227" xr:uid="{00000000-0005-0000-0000-00009D020000}"/>
    <cellStyle name="?鹎%U龡&amp;H齲_x0001_C铣_x0014__x0007__x0001__x0001_ 4 2 3 3" xfId="517" xr:uid="{00000000-0005-0000-0000-00009E020000}"/>
    <cellStyle name="?鹎%U龡&amp;H齲_x0001_C铣_x0014__x0007__x0001__x0001_ 4 2 3 3 2" xfId="3228" xr:uid="{00000000-0005-0000-0000-00009F020000}"/>
    <cellStyle name="?鹎%U龡&amp;H齲_x0001_C铣_x0014__x0007__x0001__x0001_ 4 2 3 4" xfId="3226" xr:uid="{00000000-0005-0000-0000-0000A0020000}"/>
    <cellStyle name="?鹎%U龡&amp;H齲_x0001_C铣_x0014__x0007__x0001__x0001_ 4 2 3_2015财政决算公开" xfId="3229" xr:uid="{00000000-0005-0000-0000-0000A1020000}"/>
    <cellStyle name="?鹎%U龡&amp;H齲_x0001_C铣_x0014__x0007__x0001__x0001_ 4 2 4" xfId="420" xr:uid="{00000000-0005-0000-0000-0000A2020000}"/>
    <cellStyle name="?鹎%U龡&amp;H齲_x0001_C铣_x0014__x0007__x0001__x0001_ 4 2 4 2" xfId="423" xr:uid="{00000000-0005-0000-0000-0000A3020000}"/>
    <cellStyle name="?鹎%U龡&amp;H齲_x0001_C铣_x0014__x0007__x0001__x0001_ 4 2 4 2 2" xfId="3231" xr:uid="{00000000-0005-0000-0000-0000A4020000}"/>
    <cellStyle name="?鹎%U龡&amp;H齲_x0001_C铣_x0014__x0007__x0001__x0001_ 4 2 4 3" xfId="425" xr:uid="{00000000-0005-0000-0000-0000A5020000}"/>
    <cellStyle name="?鹎%U龡&amp;H齲_x0001_C铣_x0014__x0007__x0001__x0001_ 4 2 4 3 2" xfId="3232" xr:uid="{00000000-0005-0000-0000-0000A6020000}"/>
    <cellStyle name="?鹎%U龡&amp;H齲_x0001_C铣_x0014__x0007__x0001__x0001_ 4 2 4 4" xfId="427" xr:uid="{00000000-0005-0000-0000-0000A7020000}"/>
    <cellStyle name="?鹎%U龡&amp;H齲_x0001_C铣_x0014__x0007__x0001__x0001_ 4 2 4 4 2" xfId="3233" xr:uid="{00000000-0005-0000-0000-0000A8020000}"/>
    <cellStyle name="?鹎%U龡&amp;H齲_x0001_C铣_x0014__x0007__x0001__x0001_ 4 2 4 5" xfId="3230" xr:uid="{00000000-0005-0000-0000-0000A9020000}"/>
    <cellStyle name="?鹎%U龡&amp;H齲_x0001_C铣_x0014__x0007__x0001__x0001_ 4 2 4_2015财政决算公开" xfId="3234" xr:uid="{00000000-0005-0000-0000-0000AA020000}"/>
    <cellStyle name="?鹎%U龡&amp;H齲_x0001_C铣_x0014__x0007__x0001__x0001_ 4 2 5" xfId="431" xr:uid="{00000000-0005-0000-0000-0000AB020000}"/>
    <cellStyle name="?鹎%U龡&amp;H齲_x0001_C铣_x0014__x0007__x0001__x0001_ 4 2 5 2" xfId="3235" xr:uid="{00000000-0005-0000-0000-0000AC020000}"/>
    <cellStyle name="?鹎%U龡&amp;H齲_x0001_C铣_x0014__x0007__x0001__x0001_ 4 2 6" xfId="436" xr:uid="{00000000-0005-0000-0000-0000AD020000}"/>
    <cellStyle name="?鹎%U龡&amp;H齲_x0001_C铣_x0014__x0007__x0001__x0001_ 4 2 6 2" xfId="3236" xr:uid="{00000000-0005-0000-0000-0000AE020000}"/>
    <cellStyle name="?鹎%U龡&amp;H齲_x0001_C铣_x0014__x0007__x0001__x0001_ 4 2 7" xfId="445" xr:uid="{00000000-0005-0000-0000-0000AF020000}"/>
    <cellStyle name="?鹎%U龡&amp;H齲_x0001_C铣_x0014__x0007__x0001__x0001_ 4 2 7 2" xfId="3237" xr:uid="{00000000-0005-0000-0000-0000B0020000}"/>
    <cellStyle name="?鹎%U龡&amp;H齲_x0001_C铣_x0014__x0007__x0001__x0001_ 4 2 8" xfId="3219" xr:uid="{00000000-0005-0000-0000-0000B1020000}"/>
    <cellStyle name="?鹎%U龡&amp;H齲_x0001_C铣_x0014__x0007__x0001__x0001_ 4 2_2015财政决算公开" xfId="3238" xr:uid="{00000000-0005-0000-0000-0000B2020000}"/>
    <cellStyle name="?鹎%U龡&amp;H齲_x0001_C铣_x0014__x0007__x0001__x0001_ 4 3" xfId="305" xr:uid="{00000000-0005-0000-0000-0000B3020000}"/>
    <cellStyle name="?鹎%U龡&amp;H齲_x0001_C铣_x0014__x0007__x0001__x0001_ 4 3 2" xfId="519" xr:uid="{00000000-0005-0000-0000-0000B4020000}"/>
    <cellStyle name="?鹎%U龡&amp;H齲_x0001_C铣_x0014__x0007__x0001__x0001_ 4 3 2 2" xfId="3240" xr:uid="{00000000-0005-0000-0000-0000B5020000}"/>
    <cellStyle name="?鹎%U龡&amp;H齲_x0001_C铣_x0014__x0007__x0001__x0001_ 4 3 3" xfId="2" xr:uid="{00000000-0005-0000-0000-0000B6020000}"/>
    <cellStyle name="?鹎%U龡&amp;H齲_x0001_C铣_x0014__x0007__x0001__x0001_ 4 3 3 2" xfId="3241" xr:uid="{00000000-0005-0000-0000-0000B7020000}"/>
    <cellStyle name="?鹎%U龡&amp;H齲_x0001_C铣_x0014__x0007__x0001__x0001_ 4 3 4" xfId="315" xr:uid="{00000000-0005-0000-0000-0000B8020000}"/>
    <cellStyle name="?鹎%U龡&amp;H齲_x0001_C铣_x0014__x0007__x0001__x0001_ 4 3 4 2" xfId="3242" xr:uid="{00000000-0005-0000-0000-0000B9020000}"/>
    <cellStyle name="?鹎%U龡&amp;H齲_x0001_C铣_x0014__x0007__x0001__x0001_ 4 3 5" xfId="456" xr:uid="{00000000-0005-0000-0000-0000BA020000}"/>
    <cellStyle name="?鹎%U龡&amp;H齲_x0001_C铣_x0014__x0007__x0001__x0001_ 4 3 5 2" xfId="3243" xr:uid="{00000000-0005-0000-0000-0000BB020000}"/>
    <cellStyle name="?鹎%U龡&amp;H齲_x0001_C铣_x0014__x0007__x0001__x0001_ 4 3 6" xfId="3239" xr:uid="{00000000-0005-0000-0000-0000BC020000}"/>
    <cellStyle name="?鹎%U龡&amp;H齲_x0001_C铣_x0014__x0007__x0001__x0001_ 4 3_2015财政决算公开" xfId="3244" xr:uid="{00000000-0005-0000-0000-0000BD020000}"/>
    <cellStyle name="?鹎%U龡&amp;H齲_x0001_C铣_x0014__x0007__x0001__x0001_ 4 4" xfId="521" xr:uid="{00000000-0005-0000-0000-0000BE020000}"/>
    <cellStyle name="?鹎%U龡&amp;H齲_x0001_C铣_x0014__x0007__x0001__x0001_ 4 4 2" xfId="523" xr:uid="{00000000-0005-0000-0000-0000BF020000}"/>
    <cellStyle name="?鹎%U龡&amp;H齲_x0001_C铣_x0014__x0007__x0001__x0001_ 4 4 2 2" xfId="3246" xr:uid="{00000000-0005-0000-0000-0000C0020000}"/>
    <cellStyle name="?鹎%U龡&amp;H齲_x0001_C铣_x0014__x0007__x0001__x0001_ 4 4 3" xfId="526" xr:uid="{00000000-0005-0000-0000-0000C1020000}"/>
    <cellStyle name="?鹎%U龡&amp;H齲_x0001_C铣_x0014__x0007__x0001__x0001_ 4 4 3 2" xfId="3247" xr:uid="{00000000-0005-0000-0000-0000C2020000}"/>
    <cellStyle name="?鹎%U龡&amp;H齲_x0001_C铣_x0014__x0007__x0001__x0001_ 4 4 4" xfId="386" xr:uid="{00000000-0005-0000-0000-0000C3020000}"/>
    <cellStyle name="?鹎%U龡&amp;H齲_x0001_C铣_x0014__x0007__x0001__x0001_ 4 4 4 2" xfId="3248" xr:uid="{00000000-0005-0000-0000-0000C4020000}"/>
    <cellStyle name="?鹎%U龡&amp;H齲_x0001_C铣_x0014__x0007__x0001__x0001_ 4 4 5" xfId="3245" xr:uid="{00000000-0005-0000-0000-0000C5020000}"/>
    <cellStyle name="?鹎%U龡&amp;H齲_x0001_C铣_x0014__x0007__x0001__x0001_ 4 4_2015财政决算公开" xfId="3249" xr:uid="{00000000-0005-0000-0000-0000C6020000}"/>
    <cellStyle name="?鹎%U龡&amp;H齲_x0001_C铣_x0014__x0007__x0001__x0001_ 4 5" xfId="528" xr:uid="{00000000-0005-0000-0000-0000C7020000}"/>
    <cellStyle name="?鹎%U龡&amp;H齲_x0001_C铣_x0014__x0007__x0001__x0001_ 4 5 2" xfId="530" xr:uid="{00000000-0005-0000-0000-0000C8020000}"/>
    <cellStyle name="?鹎%U龡&amp;H齲_x0001_C铣_x0014__x0007__x0001__x0001_ 4 5 2 2" xfId="3251" xr:uid="{00000000-0005-0000-0000-0000C9020000}"/>
    <cellStyle name="?鹎%U龡&amp;H齲_x0001_C铣_x0014__x0007__x0001__x0001_ 4 5 3" xfId="531" xr:uid="{00000000-0005-0000-0000-0000CA020000}"/>
    <cellStyle name="?鹎%U龡&amp;H齲_x0001_C铣_x0014__x0007__x0001__x0001_ 4 5 3 2" xfId="3252" xr:uid="{00000000-0005-0000-0000-0000CB020000}"/>
    <cellStyle name="?鹎%U龡&amp;H齲_x0001_C铣_x0014__x0007__x0001__x0001_ 4 5 4" xfId="3250" xr:uid="{00000000-0005-0000-0000-0000CC020000}"/>
    <cellStyle name="?鹎%U龡&amp;H齲_x0001_C铣_x0014__x0007__x0001__x0001_ 4 5_2015财政决算公开" xfId="3253" xr:uid="{00000000-0005-0000-0000-0000CD020000}"/>
    <cellStyle name="?鹎%U龡&amp;H齲_x0001_C铣_x0014__x0007__x0001__x0001_ 4 6" xfId="533" xr:uid="{00000000-0005-0000-0000-0000CE020000}"/>
    <cellStyle name="?鹎%U龡&amp;H齲_x0001_C铣_x0014__x0007__x0001__x0001_ 4 6 2" xfId="536" xr:uid="{00000000-0005-0000-0000-0000CF020000}"/>
    <cellStyle name="?鹎%U龡&amp;H齲_x0001_C铣_x0014__x0007__x0001__x0001_ 4 6 2 2" xfId="3255" xr:uid="{00000000-0005-0000-0000-0000D0020000}"/>
    <cellStyle name="?鹎%U龡&amp;H齲_x0001_C铣_x0014__x0007__x0001__x0001_ 4 6 3" xfId="538" xr:uid="{00000000-0005-0000-0000-0000D1020000}"/>
    <cellStyle name="?鹎%U龡&amp;H齲_x0001_C铣_x0014__x0007__x0001__x0001_ 4 6 3 2" xfId="3256" xr:uid="{00000000-0005-0000-0000-0000D2020000}"/>
    <cellStyle name="?鹎%U龡&amp;H齲_x0001_C铣_x0014__x0007__x0001__x0001_ 4 6 4" xfId="404" xr:uid="{00000000-0005-0000-0000-0000D3020000}"/>
    <cellStyle name="?鹎%U龡&amp;H齲_x0001_C铣_x0014__x0007__x0001__x0001_ 4 6 4 2" xfId="3257" xr:uid="{00000000-0005-0000-0000-0000D4020000}"/>
    <cellStyle name="?鹎%U龡&amp;H齲_x0001_C铣_x0014__x0007__x0001__x0001_ 4 6 5" xfId="3254" xr:uid="{00000000-0005-0000-0000-0000D5020000}"/>
    <cellStyle name="?鹎%U龡&amp;H齲_x0001_C铣_x0014__x0007__x0001__x0001_ 4 6_2015财政决算公开" xfId="3258" xr:uid="{00000000-0005-0000-0000-0000D6020000}"/>
    <cellStyle name="?鹎%U龡&amp;H齲_x0001_C铣_x0014__x0007__x0001__x0001_ 4 7" xfId="539" xr:uid="{00000000-0005-0000-0000-0000D7020000}"/>
    <cellStyle name="?鹎%U龡&amp;H齲_x0001_C铣_x0014__x0007__x0001__x0001_ 4 7 2" xfId="3259" xr:uid="{00000000-0005-0000-0000-0000D8020000}"/>
    <cellStyle name="?鹎%U龡&amp;H齲_x0001_C铣_x0014__x0007__x0001__x0001_ 4 8" xfId="540" xr:uid="{00000000-0005-0000-0000-0000D9020000}"/>
    <cellStyle name="?鹎%U龡&amp;H齲_x0001_C铣_x0014__x0007__x0001__x0001_ 4 8 2" xfId="3260" xr:uid="{00000000-0005-0000-0000-0000DA020000}"/>
    <cellStyle name="?鹎%U龡&amp;H齲_x0001_C铣_x0014__x0007__x0001__x0001_ 4 9" xfId="203" xr:uid="{00000000-0005-0000-0000-0000DB020000}"/>
    <cellStyle name="?鹎%U龡&amp;H齲_x0001_C铣_x0014__x0007__x0001__x0001_ 4 9 2" xfId="3261" xr:uid="{00000000-0005-0000-0000-0000DC020000}"/>
    <cellStyle name="?鹎%U龡&amp;H齲_x0001_C铣_x0014__x0007__x0001__x0001_ 4_2015财政决算公开" xfId="3262" xr:uid="{00000000-0005-0000-0000-0000DD020000}"/>
    <cellStyle name="?鹎%U龡&amp;H齲_x0001_C铣_x0014__x0007__x0001__x0001_ 5" xfId="461" xr:uid="{00000000-0005-0000-0000-0000DE020000}"/>
    <cellStyle name="?鹎%U龡&amp;H齲_x0001_C铣_x0014__x0007__x0001__x0001_ 5 2" xfId="269" xr:uid="{00000000-0005-0000-0000-0000DF020000}"/>
    <cellStyle name="?鹎%U龡&amp;H齲_x0001_C铣_x0014__x0007__x0001__x0001_ 5 2 2" xfId="3264" xr:uid="{00000000-0005-0000-0000-0000E0020000}"/>
    <cellStyle name="?鹎%U龡&amp;H齲_x0001_C铣_x0014__x0007__x0001__x0001_ 5 3" xfId="542" xr:uid="{00000000-0005-0000-0000-0000E1020000}"/>
    <cellStyle name="?鹎%U龡&amp;H齲_x0001_C铣_x0014__x0007__x0001__x0001_ 5 3 2" xfId="3265" xr:uid="{00000000-0005-0000-0000-0000E2020000}"/>
    <cellStyle name="?鹎%U龡&amp;H齲_x0001_C铣_x0014__x0007__x0001__x0001_ 5 4" xfId="3263" xr:uid="{00000000-0005-0000-0000-0000E3020000}"/>
    <cellStyle name="?鹎%U龡&amp;H齲_x0001_C铣_x0014__x0007__x0001__x0001_ 5_2015财政决算公开" xfId="3266" xr:uid="{00000000-0005-0000-0000-0000E4020000}"/>
    <cellStyle name="?鹎%U龡&amp;H齲_x0001_C铣_x0014__x0007__x0001__x0001_ 6" xfId="545" xr:uid="{00000000-0005-0000-0000-0000E5020000}"/>
    <cellStyle name="?鹎%U龡&amp;H齲_x0001_C铣_x0014__x0007__x0001__x0001_ 6 2" xfId="549" xr:uid="{00000000-0005-0000-0000-0000E6020000}"/>
    <cellStyle name="?鹎%U龡&amp;H齲_x0001_C铣_x0014__x0007__x0001__x0001_ 6 2 2" xfId="3268" xr:uid="{00000000-0005-0000-0000-0000E7020000}"/>
    <cellStyle name="?鹎%U龡&amp;H齲_x0001_C铣_x0014__x0007__x0001__x0001_ 6 3" xfId="552" xr:uid="{00000000-0005-0000-0000-0000E8020000}"/>
    <cellStyle name="?鹎%U龡&amp;H齲_x0001_C铣_x0014__x0007__x0001__x0001_ 6 3 2" xfId="3269" xr:uid="{00000000-0005-0000-0000-0000E9020000}"/>
    <cellStyle name="?鹎%U龡&amp;H齲_x0001_C铣_x0014__x0007__x0001__x0001_ 6 4" xfId="3267" xr:uid="{00000000-0005-0000-0000-0000EA020000}"/>
    <cellStyle name="?鹎%U龡&amp;H齲_x0001_C铣_x0014__x0007__x0001__x0001_ 6_2015财政决算公开" xfId="3270" xr:uid="{00000000-0005-0000-0000-0000EB020000}"/>
    <cellStyle name="?鹎%U龡&amp;H齲_x0001_C铣_x0014__x0007__x0001__x0001_ 7" xfId="2853" xr:uid="{00000000-0005-0000-0000-0000EC020000}"/>
    <cellStyle name="20% - 强调文字颜色 1" xfId="553" xr:uid="{00000000-0005-0000-0000-0000ED020000}"/>
    <cellStyle name="20% - 强调文字颜色 1 2" xfId="554" xr:uid="{00000000-0005-0000-0000-0000EE020000}"/>
    <cellStyle name="20% - 强调文字颜色 1 2 2" xfId="147" xr:uid="{00000000-0005-0000-0000-0000EF020000}"/>
    <cellStyle name="20% - 强调文字颜色 1 2 2 2" xfId="152" xr:uid="{00000000-0005-0000-0000-0000F0020000}"/>
    <cellStyle name="20% - 强调文字颜色 1 2 2 2 2" xfId="555" xr:uid="{00000000-0005-0000-0000-0000F1020000}"/>
    <cellStyle name="20% - 强调文字颜色 1 2 2 2 2 2" xfId="3273" xr:uid="{00000000-0005-0000-0000-0000F2020000}"/>
    <cellStyle name="20% - 强调文字颜色 1 2 2 2 3" xfId="2397" xr:uid="{00000000-0005-0000-0000-0000F3020000}"/>
    <cellStyle name="20% - 强调文字颜色 1 2 2 2_2015财政决算公开" xfId="3274" xr:uid="{00000000-0005-0000-0000-0000F4020000}"/>
    <cellStyle name="20% - 强调文字颜色 1 2 2 3" xfId="158" xr:uid="{00000000-0005-0000-0000-0000F5020000}"/>
    <cellStyle name="20% - 强调文字颜色 1 2 2 3 2" xfId="2398" xr:uid="{00000000-0005-0000-0000-0000F6020000}"/>
    <cellStyle name="20% - 强调文字颜色 1 2 2 4" xfId="2396" xr:uid="{00000000-0005-0000-0000-0000F7020000}"/>
    <cellStyle name="20% - 强调文字颜色 1 2 2_2015财政决算公开" xfId="3275" xr:uid="{00000000-0005-0000-0000-0000F8020000}"/>
    <cellStyle name="20% - 强调文字颜色 1 2 3" xfId="12" xr:uid="{00000000-0005-0000-0000-0000F9020000}"/>
    <cellStyle name="20% - 强调文字颜色 1 2 3 2" xfId="49" xr:uid="{00000000-0005-0000-0000-0000FA020000}"/>
    <cellStyle name="20% - 强调文字颜色 1 2 3 2 2" xfId="53" xr:uid="{00000000-0005-0000-0000-0000FB020000}"/>
    <cellStyle name="20% - 强调文字颜色 1 2 3 2 2 2" xfId="3278" xr:uid="{00000000-0005-0000-0000-0000FC020000}"/>
    <cellStyle name="20% - 强调文字颜色 1 2 3 2 3" xfId="3277" xr:uid="{00000000-0005-0000-0000-0000FD020000}"/>
    <cellStyle name="20% - 强调文字颜色 1 2 3 2_2015财政决算公开" xfId="3279" xr:uid="{00000000-0005-0000-0000-0000FE020000}"/>
    <cellStyle name="20% - 强调文字颜色 1 2 3 3" xfId="90" xr:uid="{00000000-0005-0000-0000-0000FF020000}"/>
    <cellStyle name="20% - 强调文字颜色 1 2 3 3 2" xfId="3280" xr:uid="{00000000-0005-0000-0000-000000030000}"/>
    <cellStyle name="20% - 强调文字颜色 1 2 3 4" xfId="2399" xr:uid="{00000000-0005-0000-0000-000001030000}"/>
    <cellStyle name="20% - 强调文字颜色 1 2 3 5" xfId="3276" xr:uid="{00000000-0005-0000-0000-000002030000}"/>
    <cellStyle name="20% - 强调文字颜色 1 2 3_2015财政决算公开" xfId="3281" xr:uid="{00000000-0005-0000-0000-000003030000}"/>
    <cellStyle name="20% - 强调文字颜色 1 2 4" xfId="163" xr:uid="{00000000-0005-0000-0000-000004030000}"/>
    <cellStyle name="20% - 强调文字颜色 1 2 4 2" xfId="166" xr:uid="{00000000-0005-0000-0000-000005030000}"/>
    <cellStyle name="20% - 强调文字颜色 1 2 4 2 2" xfId="3283" xr:uid="{00000000-0005-0000-0000-000006030000}"/>
    <cellStyle name="20% - 强调文字颜色 1 2 4 3" xfId="2400" xr:uid="{00000000-0005-0000-0000-000007030000}"/>
    <cellStyle name="20% - 强调文字颜色 1 2 4 4" xfId="3282" xr:uid="{00000000-0005-0000-0000-000008030000}"/>
    <cellStyle name="20% - 强调文字颜色 1 2 4_2015财政决算公开" xfId="3284" xr:uid="{00000000-0005-0000-0000-000009030000}"/>
    <cellStyle name="20% - 强调文字颜色 1 2 5" xfId="226" xr:uid="{00000000-0005-0000-0000-00000A030000}"/>
    <cellStyle name="20% - 强调文字颜色 1 2 5 2" xfId="3285" xr:uid="{00000000-0005-0000-0000-00000B030000}"/>
    <cellStyle name="20% - 强调文字颜色 1 2 6" xfId="2395" xr:uid="{00000000-0005-0000-0000-00000C030000}"/>
    <cellStyle name="20% - 强调文字颜色 1 2 7" xfId="3272" xr:uid="{00000000-0005-0000-0000-00000D030000}"/>
    <cellStyle name="20% - 强调文字颜色 1 2_2015财政决算公开" xfId="3286" xr:uid="{00000000-0005-0000-0000-00000E030000}"/>
    <cellStyle name="20% - 强调文字颜色 1 3" xfId="557" xr:uid="{00000000-0005-0000-0000-00000F030000}"/>
    <cellStyle name="20% - 强调文字颜色 1 3 2" xfId="211" xr:uid="{00000000-0005-0000-0000-000010030000}"/>
    <cellStyle name="20% - 强调文字颜色 1 3 2 2" xfId="21" xr:uid="{00000000-0005-0000-0000-000011030000}"/>
    <cellStyle name="20% - 强调文字颜色 1 3 2 2 2" xfId="95" xr:uid="{00000000-0005-0000-0000-000012030000}"/>
    <cellStyle name="20% - 强调文字颜色 1 3 2 2 2 2" xfId="3289" xr:uid="{00000000-0005-0000-0000-000013030000}"/>
    <cellStyle name="20% - 强调文字颜色 1 3 2 2 3" xfId="3288" xr:uid="{00000000-0005-0000-0000-000014030000}"/>
    <cellStyle name="20% - 强调文字颜色 1 3 2 2_2015财政决算公开" xfId="3290" xr:uid="{00000000-0005-0000-0000-000015030000}"/>
    <cellStyle name="20% - 强调文字颜色 1 3 2 3" xfId="558" xr:uid="{00000000-0005-0000-0000-000016030000}"/>
    <cellStyle name="20% - 强调文字颜色 1 3 2 3 2" xfId="3291" xr:uid="{00000000-0005-0000-0000-000017030000}"/>
    <cellStyle name="20% - 强调文字颜色 1 3 2 4" xfId="3287" xr:uid="{00000000-0005-0000-0000-000018030000}"/>
    <cellStyle name="20% - 强调文字颜色 1 3 2_2015财政决算公开" xfId="3292" xr:uid="{00000000-0005-0000-0000-000019030000}"/>
    <cellStyle name="20% - 强调文字颜色 1 3 3" xfId="216" xr:uid="{00000000-0005-0000-0000-00001A030000}"/>
    <cellStyle name="20% - 强调文字颜色 1 3 3 2" xfId="319" xr:uid="{00000000-0005-0000-0000-00001B030000}"/>
    <cellStyle name="20% - 强调文字颜色 1 3 3 2 2" xfId="3294" xr:uid="{00000000-0005-0000-0000-00001C030000}"/>
    <cellStyle name="20% - 强调文字颜色 1 3 3 3" xfId="3293" xr:uid="{00000000-0005-0000-0000-00001D030000}"/>
    <cellStyle name="20% - 强调文字颜色 1 3 3_2015财政决算公开" xfId="3295" xr:uid="{00000000-0005-0000-0000-00001E030000}"/>
    <cellStyle name="20% - 强调文字颜色 1 3 4" xfId="221" xr:uid="{00000000-0005-0000-0000-00001F030000}"/>
    <cellStyle name="20% - 强调文字颜色 1 3 4 2" xfId="3296" xr:uid="{00000000-0005-0000-0000-000020030000}"/>
    <cellStyle name="20% - 强调文字颜色 1 3 5" xfId="2401" xr:uid="{00000000-0005-0000-0000-000021030000}"/>
    <cellStyle name="20% - 强调文字颜色 1 3_2015财政决算公开" xfId="3297" xr:uid="{00000000-0005-0000-0000-000022030000}"/>
    <cellStyle name="20% - 强调文字颜色 1 4" xfId="492" xr:uid="{00000000-0005-0000-0000-000023030000}"/>
    <cellStyle name="20% - 强调文字颜色 1 4 2" xfId="298" xr:uid="{00000000-0005-0000-0000-000024030000}"/>
    <cellStyle name="20% - 强调文字颜色 1 4 2 2" xfId="104" xr:uid="{00000000-0005-0000-0000-000025030000}"/>
    <cellStyle name="20% - 强调文字颜色 1 4 2 2 2" xfId="3300" xr:uid="{00000000-0005-0000-0000-000026030000}"/>
    <cellStyle name="20% - 强调文字颜色 1 4 2 3" xfId="3299" xr:uid="{00000000-0005-0000-0000-000027030000}"/>
    <cellStyle name="20% - 强调文字颜色 1 4 2_2015财政决算公开" xfId="3301" xr:uid="{00000000-0005-0000-0000-000028030000}"/>
    <cellStyle name="20% - 强调文字颜色 1 4 3" xfId="301" xr:uid="{00000000-0005-0000-0000-000029030000}"/>
    <cellStyle name="20% - 强调文字颜色 1 4 3 2" xfId="3302" xr:uid="{00000000-0005-0000-0000-00002A030000}"/>
    <cellStyle name="20% - 强调文字颜色 1 4 4" xfId="3298" xr:uid="{00000000-0005-0000-0000-00002B030000}"/>
    <cellStyle name="20% - 强调文字颜色 1 4_2015财政决算公开" xfId="3303" xr:uid="{00000000-0005-0000-0000-00002C030000}"/>
    <cellStyle name="20% - 强调文字颜色 1 5" xfId="234" xr:uid="{00000000-0005-0000-0000-00002D030000}"/>
    <cellStyle name="20% - 强调文字颜色 1 5 2" xfId="264" xr:uid="{00000000-0005-0000-0000-00002E030000}"/>
    <cellStyle name="20% - 强调文字颜色 1 5 2 2" xfId="561" xr:uid="{00000000-0005-0000-0000-00002F030000}"/>
    <cellStyle name="20% - 强调文字颜色 1 5 2 2 2" xfId="3306" xr:uid="{00000000-0005-0000-0000-000030030000}"/>
    <cellStyle name="20% - 强调文字颜色 1 5 2 3" xfId="3305" xr:uid="{00000000-0005-0000-0000-000031030000}"/>
    <cellStyle name="20% - 强调文字颜色 1 5 2_2015财政决算公开" xfId="3307" xr:uid="{00000000-0005-0000-0000-000032030000}"/>
    <cellStyle name="20% - 强调文字颜色 1 5 3" xfId="266" xr:uid="{00000000-0005-0000-0000-000033030000}"/>
    <cellStyle name="20% - 强调文字颜色 1 5 3 2" xfId="3308" xr:uid="{00000000-0005-0000-0000-000034030000}"/>
    <cellStyle name="20% - 强调文字颜色 1 5 4" xfId="3304" xr:uid="{00000000-0005-0000-0000-000035030000}"/>
    <cellStyle name="20% - 强调文字颜色 1 5_2015财政决算公开" xfId="3309" xr:uid="{00000000-0005-0000-0000-000036030000}"/>
    <cellStyle name="20% - 强调文字颜色 1 6" xfId="237" xr:uid="{00000000-0005-0000-0000-000037030000}"/>
    <cellStyle name="20% - 强调文字颜色 1 6 2" xfId="562" xr:uid="{00000000-0005-0000-0000-000038030000}"/>
    <cellStyle name="20% - 强调文字颜色 1 6 2 2" xfId="3311" xr:uid="{00000000-0005-0000-0000-000039030000}"/>
    <cellStyle name="20% - 强调文字颜色 1 6 3" xfId="3310" xr:uid="{00000000-0005-0000-0000-00003A030000}"/>
    <cellStyle name="20% - 强调文字颜色 1 6_2015财政决算公开" xfId="3312" xr:uid="{00000000-0005-0000-0000-00003B030000}"/>
    <cellStyle name="20% - 强调文字颜色 1 7" xfId="242" xr:uid="{00000000-0005-0000-0000-00003C030000}"/>
    <cellStyle name="20% - 强调文字颜色 1 7 2" xfId="3313" xr:uid="{00000000-0005-0000-0000-00003D030000}"/>
    <cellStyle name="20% - 强调文字颜色 1 8" xfId="2394" xr:uid="{00000000-0005-0000-0000-00003E030000}"/>
    <cellStyle name="20% - 强调文字颜色 1 9" xfId="3271" xr:uid="{00000000-0005-0000-0000-00003F030000}"/>
    <cellStyle name="20% - 强调文字颜色 2" xfId="565" xr:uid="{00000000-0005-0000-0000-000040030000}"/>
    <cellStyle name="20% - 强调文字颜色 2 2" xfId="566" xr:uid="{00000000-0005-0000-0000-000041030000}"/>
    <cellStyle name="20% - 强调文字颜色 2 2 2" xfId="360" xr:uid="{00000000-0005-0000-0000-000042030000}"/>
    <cellStyle name="20% - 强调文字颜色 2 2 2 2" xfId="41" xr:uid="{00000000-0005-0000-0000-000043030000}"/>
    <cellStyle name="20% - 强调文字颜色 2 2 2 2 2" xfId="568" xr:uid="{00000000-0005-0000-0000-000044030000}"/>
    <cellStyle name="20% - 强调文字颜色 2 2 2 2 2 2" xfId="3316" xr:uid="{00000000-0005-0000-0000-000045030000}"/>
    <cellStyle name="20% - 强调文字颜色 2 2 2 2 3" xfId="2405" xr:uid="{00000000-0005-0000-0000-000046030000}"/>
    <cellStyle name="20% - 强调文字颜色 2 2 2 2_2015财政决算公开" xfId="3317" xr:uid="{00000000-0005-0000-0000-000047030000}"/>
    <cellStyle name="20% - 强调文字颜色 2 2 2 3" xfId="367" xr:uid="{00000000-0005-0000-0000-000048030000}"/>
    <cellStyle name="20% - 强调文字颜色 2 2 2 3 2" xfId="2406" xr:uid="{00000000-0005-0000-0000-000049030000}"/>
    <cellStyle name="20% - 强调文字颜色 2 2 2 4" xfId="2404" xr:uid="{00000000-0005-0000-0000-00004A030000}"/>
    <cellStyle name="20% - 强调文字颜色 2 2 2_2015财政决算公开" xfId="3318" xr:uid="{00000000-0005-0000-0000-00004B030000}"/>
    <cellStyle name="20% - 强调文字颜色 2 2 3" xfId="369" xr:uid="{00000000-0005-0000-0000-00004C030000}"/>
    <cellStyle name="20% - 强调文字颜色 2 2 3 2" xfId="253" xr:uid="{00000000-0005-0000-0000-00004D030000}"/>
    <cellStyle name="20% - 强调文字颜色 2 2 3 2 2" xfId="570" xr:uid="{00000000-0005-0000-0000-00004E030000}"/>
    <cellStyle name="20% - 强调文字颜色 2 2 3 2 2 2" xfId="3321" xr:uid="{00000000-0005-0000-0000-00004F030000}"/>
    <cellStyle name="20% - 强调文字颜色 2 2 3 2 3" xfId="3320" xr:uid="{00000000-0005-0000-0000-000050030000}"/>
    <cellStyle name="20% - 强调文字颜色 2 2 3 2_2015财政决算公开" xfId="3322" xr:uid="{00000000-0005-0000-0000-000051030000}"/>
    <cellStyle name="20% - 强调文字颜色 2 2 3 3" xfId="259" xr:uid="{00000000-0005-0000-0000-000052030000}"/>
    <cellStyle name="20% - 强调文字颜色 2 2 3 3 2" xfId="3323" xr:uid="{00000000-0005-0000-0000-000053030000}"/>
    <cellStyle name="20% - 强调文字颜色 2 2 3 4" xfId="2407" xr:uid="{00000000-0005-0000-0000-000054030000}"/>
    <cellStyle name="20% - 强调文字颜色 2 2 3 5" xfId="3319" xr:uid="{00000000-0005-0000-0000-000055030000}"/>
    <cellStyle name="20% - 强调文字颜色 2 2 3_2015财政决算公开" xfId="3324" xr:uid="{00000000-0005-0000-0000-000056030000}"/>
    <cellStyle name="20% - 强调文字颜色 2 2 4" xfId="373" xr:uid="{00000000-0005-0000-0000-000057030000}"/>
    <cellStyle name="20% - 强调文字颜色 2 2 4 2" xfId="572" xr:uid="{00000000-0005-0000-0000-000058030000}"/>
    <cellStyle name="20% - 强调文字颜色 2 2 4 2 2" xfId="3326" xr:uid="{00000000-0005-0000-0000-000059030000}"/>
    <cellStyle name="20% - 强调文字颜色 2 2 4 3" xfId="2408" xr:uid="{00000000-0005-0000-0000-00005A030000}"/>
    <cellStyle name="20% - 强调文字颜色 2 2 4 4" xfId="3325" xr:uid="{00000000-0005-0000-0000-00005B030000}"/>
    <cellStyle name="20% - 强调文字颜色 2 2 4_2015财政决算公开" xfId="3327" xr:uid="{00000000-0005-0000-0000-00005C030000}"/>
    <cellStyle name="20% - 强调文字颜色 2 2 5" xfId="377" xr:uid="{00000000-0005-0000-0000-00005D030000}"/>
    <cellStyle name="20% - 强调文字颜色 2 2 5 2" xfId="3328" xr:uid="{00000000-0005-0000-0000-00005E030000}"/>
    <cellStyle name="20% - 强调文字颜色 2 2 6" xfId="2403" xr:uid="{00000000-0005-0000-0000-00005F030000}"/>
    <cellStyle name="20% - 强调文字颜色 2 2 7" xfId="3315" xr:uid="{00000000-0005-0000-0000-000060030000}"/>
    <cellStyle name="20% - 强调文字颜色 2 2_2015财政决算公开" xfId="3329" xr:uid="{00000000-0005-0000-0000-000061030000}"/>
    <cellStyle name="20% - 强调文字颜色 2 3" xfId="575" xr:uid="{00000000-0005-0000-0000-000062030000}"/>
    <cellStyle name="20% - 强调文字颜色 2 3 2" xfId="64" xr:uid="{00000000-0005-0000-0000-000063030000}"/>
    <cellStyle name="20% - 强调文字颜色 2 3 2 2" xfId="576" xr:uid="{00000000-0005-0000-0000-000064030000}"/>
    <cellStyle name="20% - 强调文字颜色 2 3 2 2 2" xfId="578" xr:uid="{00000000-0005-0000-0000-000065030000}"/>
    <cellStyle name="20% - 强调文字颜色 2 3 2 2 2 2" xfId="3332" xr:uid="{00000000-0005-0000-0000-000066030000}"/>
    <cellStyle name="20% - 强调文字颜色 2 3 2 2 3" xfId="3331" xr:uid="{00000000-0005-0000-0000-000067030000}"/>
    <cellStyle name="20% - 强调文字颜色 2 3 2 2_2015财政决算公开" xfId="3333" xr:uid="{00000000-0005-0000-0000-000068030000}"/>
    <cellStyle name="20% - 强调文字颜色 2 3 2 3" xfId="579" xr:uid="{00000000-0005-0000-0000-000069030000}"/>
    <cellStyle name="20% - 强调文字颜色 2 3 2 3 2" xfId="3334" xr:uid="{00000000-0005-0000-0000-00006A030000}"/>
    <cellStyle name="20% - 强调文字颜色 2 3 2 4" xfId="3330" xr:uid="{00000000-0005-0000-0000-00006B030000}"/>
    <cellStyle name="20% - 强调文字颜色 2 3 2_2015财政决算公开" xfId="3335" xr:uid="{00000000-0005-0000-0000-00006C030000}"/>
    <cellStyle name="20% - 强调文字颜色 2 3 3" xfId="69" xr:uid="{00000000-0005-0000-0000-00006D030000}"/>
    <cellStyle name="20% - 强调文字颜色 2 3 3 2" xfId="580" xr:uid="{00000000-0005-0000-0000-00006E030000}"/>
    <cellStyle name="20% - 强调文字颜色 2 3 3 2 2" xfId="3337" xr:uid="{00000000-0005-0000-0000-00006F030000}"/>
    <cellStyle name="20% - 强调文字颜色 2 3 3 3" xfId="3336" xr:uid="{00000000-0005-0000-0000-000070030000}"/>
    <cellStyle name="20% - 强调文字颜色 2 3 3_2015财政决算公开" xfId="3338" xr:uid="{00000000-0005-0000-0000-000071030000}"/>
    <cellStyle name="20% - 强调文字颜色 2 3 4" xfId="413" xr:uid="{00000000-0005-0000-0000-000072030000}"/>
    <cellStyle name="20% - 强调文字颜色 2 3 4 2" xfId="3339" xr:uid="{00000000-0005-0000-0000-000073030000}"/>
    <cellStyle name="20% - 强调文字颜色 2 3 5" xfId="2409" xr:uid="{00000000-0005-0000-0000-000074030000}"/>
    <cellStyle name="20% - 强调文字颜色 2 3_2015财政决算公开" xfId="3340" xr:uid="{00000000-0005-0000-0000-000075030000}"/>
    <cellStyle name="20% - 强调文字颜色 2 4" xfId="582" xr:uid="{00000000-0005-0000-0000-000076030000}"/>
    <cellStyle name="20% - 强调文字颜色 2 4 2" xfId="86" xr:uid="{00000000-0005-0000-0000-000077030000}"/>
    <cellStyle name="20% - 强调文字颜色 2 4 2 2" xfId="564" xr:uid="{00000000-0005-0000-0000-000078030000}"/>
    <cellStyle name="20% - 强调文字颜色 2 4 2 2 2" xfId="3343" xr:uid="{00000000-0005-0000-0000-000079030000}"/>
    <cellStyle name="20% - 强调文字颜色 2 4 2 3" xfId="3342" xr:uid="{00000000-0005-0000-0000-00007A030000}"/>
    <cellStyle name="20% - 强调文字颜色 2 4 2_2015财政决算公开" xfId="3344" xr:uid="{00000000-0005-0000-0000-00007B030000}"/>
    <cellStyle name="20% - 强调文字颜色 2 4 3" xfId="343" xr:uid="{00000000-0005-0000-0000-00007C030000}"/>
    <cellStyle name="20% - 强调文字颜色 2 4 3 2" xfId="3345" xr:uid="{00000000-0005-0000-0000-00007D030000}"/>
    <cellStyle name="20% - 强调文字颜色 2 4 4" xfId="3341" xr:uid="{00000000-0005-0000-0000-00007E030000}"/>
    <cellStyle name="20% - 强调文字颜色 2 4_2015财政决算公开" xfId="3346" xr:uid="{00000000-0005-0000-0000-00007F030000}"/>
    <cellStyle name="20% - 强调文字颜色 2 5" xfId="31" xr:uid="{00000000-0005-0000-0000-000080030000}"/>
    <cellStyle name="20% - 强调文字颜色 2 5 2" xfId="93" xr:uid="{00000000-0005-0000-0000-000081030000}"/>
    <cellStyle name="20% - 强调文字颜色 2 5 2 2" xfId="583" xr:uid="{00000000-0005-0000-0000-000082030000}"/>
    <cellStyle name="20% - 强调文字颜色 2 5 2 2 2" xfId="3349" xr:uid="{00000000-0005-0000-0000-000083030000}"/>
    <cellStyle name="20% - 强调文字颜色 2 5 2 3" xfId="3348" xr:uid="{00000000-0005-0000-0000-000084030000}"/>
    <cellStyle name="20% - 强调文字颜色 2 5 2_2015财政决算公开" xfId="3350" xr:uid="{00000000-0005-0000-0000-000085030000}"/>
    <cellStyle name="20% - 强调文字颜色 2 5 3" xfId="97" xr:uid="{00000000-0005-0000-0000-000086030000}"/>
    <cellStyle name="20% - 强调文字颜色 2 5 3 2" xfId="3351" xr:uid="{00000000-0005-0000-0000-000087030000}"/>
    <cellStyle name="20% - 强调文字颜色 2 5 4" xfId="3347" xr:uid="{00000000-0005-0000-0000-000088030000}"/>
    <cellStyle name="20% - 强调文字颜色 2 5_2015财政决算公开" xfId="3352" xr:uid="{00000000-0005-0000-0000-000089030000}"/>
    <cellStyle name="20% - 强调文字颜色 2 6" xfId="40" xr:uid="{00000000-0005-0000-0000-00008A030000}"/>
    <cellStyle name="20% - 强调文字颜色 2 6 2" xfId="567" xr:uid="{00000000-0005-0000-0000-00008B030000}"/>
    <cellStyle name="20% - 强调文字颜色 2 6 2 2" xfId="3354" xr:uid="{00000000-0005-0000-0000-00008C030000}"/>
    <cellStyle name="20% - 强调文字颜色 2 6 3" xfId="3353" xr:uid="{00000000-0005-0000-0000-00008D030000}"/>
    <cellStyle name="20% - 强调文字颜色 2 6_2015财政决算公开" xfId="3355" xr:uid="{00000000-0005-0000-0000-00008E030000}"/>
    <cellStyle name="20% - 强调文字颜色 2 7" xfId="366" xr:uid="{00000000-0005-0000-0000-00008F030000}"/>
    <cellStyle name="20% - 强调文字颜色 2 7 2" xfId="3356" xr:uid="{00000000-0005-0000-0000-000090030000}"/>
    <cellStyle name="20% - 强调文字颜色 2 8" xfId="2402" xr:uid="{00000000-0005-0000-0000-000091030000}"/>
    <cellStyle name="20% - 强调文字颜色 2 9" xfId="3314" xr:uid="{00000000-0005-0000-0000-000092030000}"/>
    <cellStyle name="20% - 强调文字颜色 3" xfId="584" xr:uid="{00000000-0005-0000-0000-000093030000}"/>
    <cellStyle name="20% - 强调文字颜色 3 2" xfId="586" xr:uid="{00000000-0005-0000-0000-000094030000}"/>
    <cellStyle name="20% - 强调文字颜色 3 2 2" xfId="443" xr:uid="{00000000-0005-0000-0000-000095030000}"/>
    <cellStyle name="20% - 强调文字颜色 3 2 2 2" xfId="587" xr:uid="{00000000-0005-0000-0000-000096030000}"/>
    <cellStyle name="20% - 强调文字颜色 3 2 2 2 2" xfId="588" xr:uid="{00000000-0005-0000-0000-000097030000}"/>
    <cellStyle name="20% - 强调文字颜色 3 2 2 2 2 2" xfId="3359" xr:uid="{00000000-0005-0000-0000-000098030000}"/>
    <cellStyle name="20% - 强调文字颜色 3 2 2 2 3" xfId="2413" xr:uid="{00000000-0005-0000-0000-000099030000}"/>
    <cellStyle name="20% - 强调文字颜色 3 2 2 2_2015财政决算公开" xfId="3360" xr:uid="{00000000-0005-0000-0000-00009A030000}"/>
    <cellStyle name="20% - 强调文字颜色 3 2 2 3" xfId="589" xr:uid="{00000000-0005-0000-0000-00009B030000}"/>
    <cellStyle name="20% - 强调文字颜色 3 2 2 3 2" xfId="2414" xr:uid="{00000000-0005-0000-0000-00009C030000}"/>
    <cellStyle name="20% - 强调文字颜色 3 2 2 4" xfId="2412" xr:uid="{00000000-0005-0000-0000-00009D030000}"/>
    <cellStyle name="20% - 强调文字颜色 3 2 2_2015财政决算公开" xfId="3361" xr:uid="{00000000-0005-0000-0000-00009E030000}"/>
    <cellStyle name="20% - 强调文字颜色 3 2 3" xfId="448" xr:uid="{00000000-0005-0000-0000-00009F030000}"/>
    <cellStyle name="20% - 强调文字颜色 3 2 3 2" xfId="592" xr:uid="{00000000-0005-0000-0000-0000A0030000}"/>
    <cellStyle name="20% - 强调文字颜色 3 2 3 2 2" xfId="594" xr:uid="{00000000-0005-0000-0000-0000A1030000}"/>
    <cellStyle name="20% - 强调文字颜色 3 2 3 2 2 2" xfId="3364" xr:uid="{00000000-0005-0000-0000-0000A2030000}"/>
    <cellStyle name="20% - 强调文字颜色 3 2 3 2 3" xfId="3363" xr:uid="{00000000-0005-0000-0000-0000A3030000}"/>
    <cellStyle name="20% - 强调文字颜色 3 2 3 2_2015财政决算公开" xfId="3365" xr:uid="{00000000-0005-0000-0000-0000A4030000}"/>
    <cellStyle name="20% - 强调文字颜色 3 2 3 3" xfId="596" xr:uid="{00000000-0005-0000-0000-0000A5030000}"/>
    <cellStyle name="20% - 强调文字颜色 3 2 3 3 2" xfId="3366" xr:uid="{00000000-0005-0000-0000-0000A6030000}"/>
    <cellStyle name="20% - 强调文字颜色 3 2 3 4" xfId="2415" xr:uid="{00000000-0005-0000-0000-0000A7030000}"/>
    <cellStyle name="20% - 强调文字颜色 3 2 3 5" xfId="3362" xr:uid="{00000000-0005-0000-0000-0000A8030000}"/>
    <cellStyle name="20% - 强调文字颜色 3 2 3_2015财政决算公开" xfId="3367" xr:uid="{00000000-0005-0000-0000-0000A9030000}"/>
    <cellStyle name="20% - 强调文字颜色 3 2 4" xfId="450" xr:uid="{00000000-0005-0000-0000-0000AA030000}"/>
    <cellStyle name="20% - 强调文字颜色 3 2 4 2" xfId="597" xr:uid="{00000000-0005-0000-0000-0000AB030000}"/>
    <cellStyle name="20% - 强调文字颜色 3 2 4 2 2" xfId="3369" xr:uid="{00000000-0005-0000-0000-0000AC030000}"/>
    <cellStyle name="20% - 强调文字颜色 3 2 4 3" xfId="2416" xr:uid="{00000000-0005-0000-0000-0000AD030000}"/>
    <cellStyle name="20% - 强调文字颜色 3 2 4 4" xfId="3368" xr:uid="{00000000-0005-0000-0000-0000AE030000}"/>
    <cellStyle name="20% - 强调文字颜色 3 2 4_2015财政决算公开" xfId="3370" xr:uid="{00000000-0005-0000-0000-0000AF030000}"/>
    <cellStyle name="20% - 强调文字颜色 3 2 5" xfId="474" xr:uid="{00000000-0005-0000-0000-0000B0030000}"/>
    <cellStyle name="20% - 强调文字颜色 3 2 5 2" xfId="3371" xr:uid="{00000000-0005-0000-0000-0000B1030000}"/>
    <cellStyle name="20% - 强调文字颜色 3 2 6" xfId="2411" xr:uid="{00000000-0005-0000-0000-0000B2030000}"/>
    <cellStyle name="20% - 强调文字颜色 3 2 7" xfId="3358" xr:uid="{00000000-0005-0000-0000-0000B3030000}"/>
    <cellStyle name="20% - 强调文字颜色 3 2_2015财政决算公开" xfId="3372" xr:uid="{00000000-0005-0000-0000-0000B4030000}"/>
    <cellStyle name="20% - 强调文字颜色 3 3" xfId="600" xr:uid="{00000000-0005-0000-0000-0000B5030000}"/>
    <cellStyle name="20% - 强调文字颜色 3 3 2" xfId="543" xr:uid="{00000000-0005-0000-0000-0000B6030000}"/>
    <cellStyle name="20% - 强调文字颜色 3 3 2 2" xfId="547" xr:uid="{00000000-0005-0000-0000-0000B7030000}"/>
    <cellStyle name="20% - 强调文字颜色 3 3 2 2 2" xfId="601" xr:uid="{00000000-0005-0000-0000-0000B8030000}"/>
    <cellStyle name="20% - 强调文字颜色 3 3 2 2 2 2" xfId="3375" xr:uid="{00000000-0005-0000-0000-0000B9030000}"/>
    <cellStyle name="20% - 强调文字颜色 3 3 2 2 3" xfId="3374" xr:uid="{00000000-0005-0000-0000-0000BA030000}"/>
    <cellStyle name="20% - 强调文字颜色 3 3 2 2_2015财政决算公开" xfId="3376" xr:uid="{00000000-0005-0000-0000-0000BB030000}"/>
    <cellStyle name="20% - 强调文字颜色 3 3 2 3" xfId="550" xr:uid="{00000000-0005-0000-0000-0000BC030000}"/>
    <cellStyle name="20% - 强调文字颜色 3 3 2 3 2" xfId="3377" xr:uid="{00000000-0005-0000-0000-0000BD030000}"/>
    <cellStyle name="20% - 强调文字颜色 3 3 2 4" xfId="3373" xr:uid="{00000000-0005-0000-0000-0000BE030000}"/>
    <cellStyle name="20% - 强调文字颜色 3 3 2_2015财政决算公开" xfId="3378" xr:uid="{00000000-0005-0000-0000-0000BF030000}"/>
    <cellStyle name="20% - 强调文字颜色 3 3 3" xfId="602" xr:uid="{00000000-0005-0000-0000-0000C0030000}"/>
    <cellStyle name="20% - 强调文字颜色 3 3 3 2" xfId="603" xr:uid="{00000000-0005-0000-0000-0000C1030000}"/>
    <cellStyle name="20% - 强调文字颜色 3 3 3 2 2" xfId="3380" xr:uid="{00000000-0005-0000-0000-0000C2030000}"/>
    <cellStyle name="20% - 强调文字颜色 3 3 3 3" xfId="3379" xr:uid="{00000000-0005-0000-0000-0000C3030000}"/>
    <cellStyle name="20% - 强调文字颜色 3 3 3_2015财政决算公开" xfId="3381" xr:uid="{00000000-0005-0000-0000-0000C4030000}"/>
    <cellStyle name="20% - 强调文字颜色 3 3 4" xfId="604" xr:uid="{00000000-0005-0000-0000-0000C5030000}"/>
    <cellStyle name="20% - 强调文字颜色 3 3 4 2" xfId="3382" xr:uid="{00000000-0005-0000-0000-0000C6030000}"/>
    <cellStyle name="20% - 强调文字颜色 3 3 5" xfId="2417" xr:uid="{00000000-0005-0000-0000-0000C7030000}"/>
    <cellStyle name="20% - 强调文字颜色 3 3_2015财政决算公开" xfId="3383" xr:uid="{00000000-0005-0000-0000-0000C8030000}"/>
    <cellStyle name="20% - 强调文字颜色 3 4" xfId="607" xr:uid="{00000000-0005-0000-0000-0000C9030000}"/>
    <cellStyle name="20% - 强调文字颜色 3 4 2" xfId="608" xr:uid="{00000000-0005-0000-0000-0000CA030000}"/>
    <cellStyle name="20% - 强调文字颜色 3 4 2 2" xfId="610" xr:uid="{00000000-0005-0000-0000-0000CB030000}"/>
    <cellStyle name="20% - 强调文字颜色 3 4 2 2 2" xfId="3386" xr:uid="{00000000-0005-0000-0000-0000CC030000}"/>
    <cellStyle name="20% - 强调文字颜色 3 4 2 3" xfId="3385" xr:uid="{00000000-0005-0000-0000-0000CD030000}"/>
    <cellStyle name="20% - 强调文字颜色 3 4 2_2015财政决算公开" xfId="3387" xr:uid="{00000000-0005-0000-0000-0000CE030000}"/>
    <cellStyle name="20% - 强调文字颜色 3 4 3" xfId="611" xr:uid="{00000000-0005-0000-0000-0000CF030000}"/>
    <cellStyle name="20% - 强调文字颜色 3 4 3 2" xfId="3388" xr:uid="{00000000-0005-0000-0000-0000D0030000}"/>
    <cellStyle name="20% - 强调文字颜色 3 4 4" xfId="3384" xr:uid="{00000000-0005-0000-0000-0000D1030000}"/>
    <cellStyle name="20% - 强调文字颜色 3 4_2015财政决算公开" xfId="3389" xr:uid="{00000000-0005-0000-0000-0000D2030000}"/>
    <cellStyle name="20% - 强调文字颜色 3 5" xfId="248" xr:uid="{00000000-0005-0000-0000-0000D3030000}"/>
    <cellStyle name="20% - 强调文字颜色 3 5 2" xfId="612" xr:uid="{00000000-0005-0000-0000-0000D4030000}"/>
    <cellStyle name="20% - 强调文字颜色 3 5 2 2" xfId="613" xr:uid="{00000000-0005-0000-0000-0000D5030000}"/>
    <cellStyle name="20% - 强调文字颜色 3 5 2 2 2" xfId="3392" xr:uid="{00000000-0005-0000-0000-0000D6030000}"/>
    <cellStyle name="20% - 强调文字颜色 3 5 2 3" xfId="3391" xr:uid="{00000000-0005-0000-0000-0000D7030000}"/>
    <cellStyle name="20% - 强调文字颜色 3 5 2_2015财政决算公开" xfId="3393" xr:uid="{00000000-0005-0000-0000-0000D8030000}"/>
    <cellStyle name="20% - 强调文字颜色 3 5 3" xfId="614" xr:uid="{00000000-0005-0000-0000-0000D9030000}"/>
    <cellStyle name="20% - 强调文字颜色 3 5 3 2" xfId="3394" xr:uid="{00000000-0005-0000-0000-0000DA030000}"/>
    <cellStyle name="20% - 强调文字颜色 3 5 4" xfId="3390" xr:uid="{00000000-0005-0000-0000-0000DB030000}"/>
    <cellStyle name="20% - 强调文字颜色 3 5_2015财政决算公开" xfId="3395" xr:uid="{00000000-0005-0000-0000-0000DC030000}"/>
    <cellStyle name="20% - 强调文字颜色 3 6" xfId="252" xr:uid="{00000000-0005-0000-0000-0000DD030000}"/>
    <cellStyle name="20% - 强调文字颜色 3 6 2" xfId="569" xr:uid="{00000000-0005-0000-0000-0000DE030000}"/>
    <cellStyle name="20% - 强调文字颜色 3 6 2 2" xfId="3397" xr:uid="{00000000-0005-0000-0000-0000DF030000}"/>
    <cellStyle name="20% - 强调文字颜色 3 6 3" xfId="3396" xr:uid="{00000000-0005-0000-0000-0000E0030000}"/>
    <cellStyle name="20% - 强调文字颜色 3 6_2015财政决算公开" xfId="3398" xr:uid="{00000000-0005-0000-0000-0000E1030000}"/>
    <cellStyle name="20% - 强调文字颜色 3 7" xfId="258" xr:uid="{00000000-0005-0000-0000-0000E2030000}"/>
    <cellStyle name="20% - 强调文字颜色 3 7 2" xfId="3399" xr:uid="{00000000-0005-0000-0000-0000E3030000}"/>
    <cellStyle name="20% - 强调文字颜色 3 8" xfId="2410" xr:uid="{00000000-0005-0000-0000-0000E4030000}"/>
    <cellStyle name="20% - 强调文字颜色 3 9" xfId="3357" xr:uid="{00000000-0005-0000-0000-0000E5030000}"/>
    <cellStyle name="20% - 强调文字颜色 4" xfId="616" xr:uid="{00000000-0005-0000-0000-0000E6030000}"/>
    <cellStyle name="20% - 强调文字颜色 4 2" xfId="618" xr:uid="{00000000-0005-0000-0000-0000E7030000}"/>
    <cellStyle name="20% - 强调文字颜色 4 2 2" xfId="478" xr:uid="{00000000-0005-0000-0000-0000E8030000}"/>
    <cellStyle name="20% - 强调文字颜色 4 2 2 2" xfId="605" xr:uid="{00000000-0005-0000-0000-0000E9030000}"/>
    <cellStyle name="20% - 强调文字颜色 4 2 2 2 2" xfId="619" xr:uid="{00000000-0005-0000-0000-0000EA030000}"/>
    <cellStyle name="20% - 强调文字颜色 4 2 2 2 2 2" xfId="3402" xr:uid="{00000000-0005-0000-0000-0000EB030000}"/>
    <cellStyle name="20% - 强调文字颜色 4 2 2 2 3" xfId="2421" xr:uid="{00000000-0005-0000-0000-0000EC030000}"/>
    <cellStyle name="20% - 强调文字颜色 4 2 2 2_2015财政决算公开" xfId="3403" xr:uid="{00000000-0005-0000-0000-0000ED030000}"/>
    <cellStyle name="20% - 强调文字颜色 4 2 2 3" xfId="620" xr:uid="{00000000-0005-0000-0000-0000EE030000}"/>
    <cellStyle name="20% - 强调文字颜色 4 2 2 3 2" xfId="2422" xr:uid="{00000000-0005-0000-0000-0000EF030000}"/>
    <cellStyle name="20% - 强调文字颜色 4 2 2 4" xfId="2420" xr:uid="{00000000-0005-0000-0000-0000F0030000}"/>
    <cellStyle name="20% - 强调文字颜色 4 2 2_2015财政决算公开" xfId="3404" xr:uid="{00000000-0005-0000-0000-0000F1030000}"/>
    <cellStyle name="20% - 强调文字颜色 4 2 3" xfId="481" xr:uid="{00000000-0005-0000-0000-0000F2030000}"/>
    <cellStyle name="20% - 强调文字颜色 4 2 3 2" xfId="621" xr:uid="{00000000-0005-0000-0000-0000F3030000}"/>
    <cellStyle name="20% - 强调文字颜色 4 2 3 2 2" xfId="622" xr:uid="{00000000-0005-0000-0000-0000F4030000}"/>
    <cellStyle name="20% - 强调文字颜色 4 2 3 2 2 2" xfId="3407" xr:uid="{00000000-0005-0000-0000-0000F5030000}"/>
    <cellStyle name="20% - 强调文字颜色 4 2 3 2 3" xfId="3406" xr:uid="{00000000-0005-0000-0000-0000F6030000}"/>
    <cellStyle name="20% - 强调文字颜色 4 2 3 2_2015财政决算公开" xfId="3408" xr:uid="{00000000-0005-0000-0000-0000F7030000}"/>
    <cellStyle name="20% - 强调文字颜色 4 2 3 3" xfId="623" xr:uid="{00000000-0005-0000-0000-0000F8030000}"/>
    <cellStyle name="20% - 强调文字颜色 4 2 3 3 2" xfId="3409" xr:uid="{00000000-0005-0000-0000-0000F9030000}"/>
    <cellStyle name="20% - 强调文字颜色 4 2 3 4" xfId="2423" xr:uid="{00000000-0005-0000-0000-0000FA030000}"/>
    <cellStyle name="20% - 强调文字颜色 4 2 3 5" xfId="3405" xr:uid="{00000000-0005-0000-0000-0000FB030000}"/>
    <cellStyle name="20% - 强调文字颜色 4 2 3_2015财政决算公开" xfId="3410" xr:uid="{00000000-0005-0000-0000-0000FC030000}"/>
    <cellStyle name="20% - 强调文字颜色 4 2 4" xfId="483" xr:uid="{00000000-0005-0000-0000-0000FD030000}"/>
    <cellStyle name="20% - 强调文字颜色 4 2 4 2" xfId="6" xr:uid="{00000000-0005-0000-0000-0000FE030000}"/>
    <cellStyle name="20% - 强调文字颜色 4 2 4 2 2" xfId="3412" xr:uid="{00000000-0005-0000-0000-0000FF030000}"/>
    <cellStyle name="20% - 强调文字颜色 4 2 4 3" xfId="2424" xr:uid="{00000000-0005-0000-0000-000000040000}"/>
    <cellStyle name="20% - 强调文字颜色 4 2 4 4" xfId="3411" xr:uid="{00000000-0005-0000-0000-000001040000}"/>
    <cellStyle name="20% - 强调文字颜色 4 2 4_2015财政决算公开" xfId="3413" xr:uid="{00000000-0005-0000-0000-000002040000}"/>
    <cellStyle name="20% - 强调文字颜色 4 2 5" xfId="624" xr:uid="{00000000-0005-0000-0000-000003040000}"/>
    <cellStyle name="20% - 强调文字颜色 4 2 5 2" xfId="3414" xr:uid="{00000000-0005-0000-0000-000004040000}"/>
    <cellStyle name="20% - 强调文字颜色 4 2 6" xfId="2419" xr:uid="{00000000-0005-0000-0000-000005040000}"/>
    <cellStyle name="20% - 强调文字颜色 4 2 7" xfId="3401" xr:uid="{00000000-0005-0000-0000-000006040000}"/>
    <cellStyle name="20% - 强调文字颜色 4 2_2015财政决算公开" xfId="3415" xr:uid="{00000000-0005-0000-0000-000007040000}"/>
    <cellStyle name="20% - 强调文字颜色 4 3" xfId="625" xr:uid="{00000000-0005-0000-0000-000008040000}"/>
    <cellStyle name="20% - 强调文字颜色 4 3 2" xfId="127" xr:uid="{00000000-0005-0000-0000-000009040000}"/>
    <cellStyle name="20% - 强调文字颜色 4 3 2 2" xfId="626" xr:uid="{00000000-0005-0000-0000-00000A040000}"/>
    <cellStyle name="20% - 强调文字颜色 4 3 2 2 2" xfId="628" xr:uid="{00000000-0005-0000-0000-00000B040000}"/>
    <cellStyle name="20% - 强调文字颜色 4 3 2 2 2 2" xfId="3418" xr:uid="{00000000-0005-0000-0000-00000C040000}"/>
    <cellStyle name="20% - 强调文字颜色 4 3 2 2 3" xfId="3417" xr:uid="{00000000-0005-0000-0000-00000D040000}"/>
    <cellStyle name="20% - 强调文字颜色 4 3 2 2_2015财政决算公开" xfId="3419" xr:uid="{00000000-0005-0000-0000-00000E040000}"/>
    <cellStyle name="20% - 强调文字颜色 4 3 2 3" xfId="629" xr:uid="{00000000-0005-0000-0000-00000F040000}"/>
    <cellStyle name="20% - 强调文字颜色 4 3 2 3 2" xfId="3420" xr:uid="{00000000-0005-0000-0000-000010040000}"/>
    <cellStyle name="20% - 强调文字颜色 4 3 2 4" xfId="3416" xr:uid="{00000000-0005-0000-0000-000011040000}"/>
    <cellStyle name="20% - 强调文字颜色 4 3 2_2015财政决算公开" xfId="3421" xr:uid="{00000000-0005-0000-0000-000012040000}"/>
    <cellStyle name="20% - 强调文字颜色 4 3 3" xfId="630" xr:uid="{00000000-0005-0000-0000-000013040000}"/>
    <cellStyle name="20% - 强调文字颜色 4 3 3 2" xfId="631" xr:uid="{00000000-0005-0000-0000-000014040000}"/>
    <cellStyle name="20% - 强调文字颜色 4 3 3 2 2" xfId="3423" xr:uid="{00000000-0005-0000-0000-000015040000}"/>
    <cellStyle name="20% - 强调文字颜色 4 3 3 3" xfId="3422" xr:uid="{00000000-0005-0000-0000-000016040000}"/>
    <cellStyle name="20% - 强调文字颜色 4 3 3_2015财政决算公开" xfId="3424" xr:uid="{00000000-0005-0000-0000-000017040000}"/>
    <cellStyle name="20% - 强调文字颜色 4 3 4" xfId="627" xr:uid="{00000000-0005-0000-0000-000018040000}"/>
    <cellStyle name="20% - 强调文字颜色 4 3 4 2" xfId="3425" xr:uid="{00000000-0005-0000-0000-000019040000}"/>
    <cellStyle name="20% - 强调文字颜色 4 3 5" xfId="2425" xr:uid="{00000000-0005-0000-0000-00001A040000}"/>
    <cellStyle name="20% - 强调文字颜色 4 3_2015财政决算公开" xfId="3426" xr:uid="{00000000-0005-0000-0000-00001B040000}"/>
    <cellStyle name="20% - 强调文字颜色 4 4" xfId="632" xr:uid="{00000000-0005-0000-0000-00001C040000}"/>
    <cellStyle name="20% - 强调文字颜色 4 4 2" xfId="633" xr:uid="{00000000-0005-0000-0000-00001D040000}"/>
    <cellStyle name="20% - 强调文字颜色 4 4 2 2" xfId="634" xr:uid="{00000000-0005-0000-0000-00001E040000}"/>
    <cellStyle name="20% - 强调文字颜色 4 4 2 2 2" xfId="3429" xr:uid="{00000000-0005-0000-0000-00001F040000}"/>
    <cellStyle name="20% - 强调文字颜色 4 4 2 3" xfId="3428" xr:uid="{00000000-0005-0000-0000-000020040000}"/>
    <cellStyle name="20% - 强调文字颜色 4 4 2_2015财政决算公开" xfId="3430" xr:uid="{00000000-0005-0000-0000-000021040000}"/>
    <cellStyle name="20% - 强调文字颜色 4 4 3" xfId="636" xr:uid="{00000000-0005-0000-0000-000022040000}"/>
    <cellStyle name="20% - 强调文字颜色 4 4 3 2" xfId="3431" xr:uid="{00000000-0005-0000-0000-000023040000}"/>
    <cellStyle name="20% - 强调文字颜色 4 4 4" xfId="3427" xr:uid="{00000000-0005-0000-0000-000024040000}"/>
    <cellStyle name="20% - 强调文字颜色 4 4_2015财政决算公开" xfId="3432" xr:uid="{00000000-0005-0000-0000-000025040000}"/>
    <cellStyle name="20% - 强调文字颜色 4 5" xfId="637" xr:uid="{00000000-0005-0000-0000-000026040000}"/>
    <cellStyle name="20% - 强调文字颜色 4 5 2" xfId="638" xr:uid="{00000000-0005-0000-0000-000027040000}"/>
    <cellStyle name="20% - 强调文字颜色 4 5 2 2" xfId="639" xr:uid="{00000000-0005-0000-0000-000028040000}"/>
    <cellStyle name="20% - 强调文字颜色 4 5 2 2 2" xfId="3435" xr:uid="{00000000-0005-0000-0000-000029040000}"/>
    <cellStyle name="20% - 强调文字颜色 4 5 2 3" xfId="3434" xr:uid="{00000000-0005-0000-0000-00002A040000}"/>
    <cellStyle name="20% - 强调文字颜色 4 5 2_2015财政决算公开" xfId="3436" xr:uid="{00000000-0005-0000-0000-00002B040000}"/>
    <cellStyle name="20% - 强调文字颜色 4 5 3" xfId="641" xr:uid="{00000000-0005-0000-0000-00002C040000}"/>
    <cellStyle name="20% - 强调文字颜色 4 5 3 2" xfId="3437" xr:uid="{00000000-0005-0000-0000-00002D040000}"/>
    <cellStyle name="20% - 强调文字颜色 4 5 4" xfId="3433" xr:uid="{00000000-0005-0000-0000-00002E040000}"/>
    <cellStyle name="20% - 强调文字颜色 4 5_2015财政决算公开" xfId="3438" xr:uid="{00000000-0005-0000-0000-00002F040000}"/>
    <cellStyle name="20% - 强调文字颜色 4 6" xfId="571" xr:uid="{00000000-0005-0000-0000-000030040000}"/>
    <cellStyle name="20% - 强调文字颜色 4 6 2" xfId="643" xr:uid="{00000000-0005-0000-0000-000031040000}"/>
    <cellStyle name="20% - 强调文字颜色 4 6 2 2" xfId="3440" xr:uid="{00000000-0005-0000-0000-000032040000}"/>
    <cellStyle name="20% - 强调文字颜色 4 6 3" xfId="3439" xr:uid="{00000000-0005-0000-0000-000033040000}"/>
    <cellStyle name="20% - 强调文字颜色 4 6_2015财政决算公开" xfId="3441" xr:uid="{00000000-0005-0000-0000-000034040000}"/>
    <cellStyle name="20% - 强调文字颜色 4 7" xfId="644" xr:uid="{00000000-0005-0000-0000-000035040000}"/>
    <cellStyle name="20% - 强调文字颜色 4 7 2" xfId="3442" xr:uid="{00000000-0005-0000-0000-000036040000}"/>
    <cellStyle name="20% - 强调文字颜色 4 8" xfId="2418" xr:uid="{00000000-0005-0000-0000-000037040000}"/>
    <cellStyle name="20% - 强调文字颜色 4 9" xfId="3400" xr:uid="{00000000-0005-0000-0000-000038040000}"/>
    <cellStyle name="20% - 强调文字颜色 5" xfId="646" xr:uid="{00000000-0005-0000-0000-000039040000}"/>
    <cellStyle name="20% - 强调文字颜色 5 2" xfId="115" xr:uid="{00000000-0005-0000-0000-00003A040000}"/>
    <cellStyle name="20% - 强调文字颜色 5 2 2" xfId="647" xr:uid="{00000000-0005-0000-0000-00003B040000}"/>
    <cellStyle name="20% - 强调文字颜色 5 2 2 2" xfId="312" xr:uid="{00000000-0005-0000-0000-00003C040000}"/>
    <cellStyle name="20% - 强调文字颜色 5 2 2 2 2" xfId="649" xr:uid="{00000000-0005-0000-0000-00003D040000}"/>
    <cellStyle name="20% - 强调文字颜色 5 2 2 2 2 2" xfId="3443" xr:uid="{00000000-0005-0000-0000-00003E040000}"/>
    <cellStyle name="20% - 强调文字颜色 5 2 2 2 3" xfId="2429" xr:uid="{00000000-0005-0000-0000-00003F040000}"/>
    <cellStyle name="20% - 强调文字颜色 5 2 2 2_2015财政决算公开" xfId="3444" xr:uid="{00000000-0005-0000-0000-000040040000}"/>
    <cellStyle name="20% - 强调文字颜色 5 2 2 3" xfId="650" xr:uid="{00000000-0005-0000-0000-000041040000}"/>
    <cellStyle name="20% - 强调文字颜色 5 2 2 3 2" xfId="2430" xr:uid="{00000000-0005-0000-0000-000042040000}"/>
    <cellStyle name="20% - 强调文字颜色 5 2 2 4" xfId="2428" xr:uid="{00000000-0005-0000-0000-000043040000}"/>
    <cellStyle name="20% - 强调文字颜色 5 2 2_2015财政决算公开" xfId="3445" xr:uid="{00000000-0005-0000-0000-000044040000}"/>
    <cellStyle name="20% - 强调文字颜色 5 2 3" xfId="651" xr:uid="{00000000-0005-0000-0000-000045040000}"/>
    <cellStyle name="20% - 强调文字颜色 5 2 3 2" xfId="494" xr:uid="{00000000-0005-0000-0000-000046040000}"/>
    <cellStyle name="20% - 强调文字颜色 5 2 3 2 2" xfId="3446" xr:uid="{00000000-0005-0000-0000-000047040000}"/>
    <cellStyle name="20% - 强调文字颜色 5 2 3 3" xfId="2431" xr:uid="{00000000-0005-0000-0000-000048040000}"/>
    <cellStyle name="20% - 强调文字颜色 5 2 3_2015财政决算公开" xfId="3447" xr:uid="{00000000-0005-0000-0000-000049040000}"/>
    <cellStyle name="20% - 强调文字颜色 5 2 4" xfId="652" xr:uid="{00000000-0005-0000-0000-00004A040000}"/>
    <cellStyle name="20% - 强调文字颜色 5 2 4 2" xfId="2432" xr:uid="{00000000-0005-0000-0000-00004B040000}"/>
    <cellStyle name="20% - 强调文字颜色 5 2 5" xfId="2427" xr:uid="{00000000-0005-0000-0000-00004C040000}"/>
    <cellStyle name="20% - 强调文字颜色 5 2_2015财政决算公开" xfId="3448" xr:uid="{00000000-0005-0000-0000-00004D040000}"/>
    <cellStyle name="20% - 强调文字颜色 5 3" xfId="653" xr:uid="{00000000-0005-0000-0000-00004E040000}"/>
    <cellStyle name="20% - 强调文字颜色 5 3 2" xfId="441" xr:uid="{00000000-0005-0000-0000-00004F040000}"/>
    <cellStyle name="20% - 强调文字颜色 5 3 2 2" xfId="654" xr:uid="{00000000-0005-0000-0000-000050040000}"/>
    <cellStyle name="20% - 强调文字颜色 5 3 2 2 2" xfId="8" xr:uid="{00000000-0005-0000-0000-000051040000}"/>
    <cellStyle name="20% - 强调文字颜色 5 3 2 2 2 2" xfId="3451" xr:uid="{00000000-0005-0000-0000-000052040000}"/>
    <cellStyle name="20% - 强调文字颜色 5 3 2 2 3" xfId="3450" xr:uid="{00000000-0005-0000-0000-000053040000}"/>
    <cellStyle name="20% - 强调文字颜色 5 3 2 2_2015财政决算公开" xfId="3452" xr:uid="{00000000-0005-0000-0000-000054040000}"/>
    <cellStyle name="20% - 强调文字颜色 5 3 2 3" xfId="648" xr:uid="{00000000-0005-0000-0000-000055040000}"/>
    <cellStyle name="20% - 强调文字颜色 5 3 2 3 2" xfId="3453" xr:uid="{00000000-0005-0000-0000-000056040000}"/>
    <cellStyle name="20% - 强调文字颜色 5 3 2 4" xfId="3449" xr:uid="{00000000-0005-0000-0000-000057040000}"/>
    <cellStyle name="20% - 强调文字颜色 5 3 2_2015财政决算公开" xfId="3454" xr:uid="{00000000-0005-0000-0000-000058040000}"/>
    <cellStyle name="20% - 强调文字颜色 5 3 3" xfId="577" xr:uid="{00000000-0005-0000-0000-000059040000}"/>
    <cellStyle name="20% - 强调文字颜色 5 3 3 2" xfId="655" xr:uid="{00000000-0005-0000-0000-00005A040000}"/>
    <cellStyle name="20% - 强调文字颜色 5 3 3 2 2" xfId="3456" xr:uid="{00000000-0005-0000-0000-00005B040000}"/>
    <cellStyle name="20% - 强调文字颜色 5 3 3 3" xfId="3455" xr:uid="{00000000-0005-0000-0000-00005C040000}"/>
    <cellStyle name="20% - 强调文字颜色 5 3 3_2015财政决算公开" xfId="3457" xr:uid="{00000000-0005-0000-0000-00005D040000}"/>
    <cellStyle name="20% - 强调文字颜色 5 3 4" xfId="635" xr:uid="{00000000-0005-0000-0000-00005E040000}"/>
    <cellStyle name="20% - 强调文字颜色 5 3 4 2" xfId="3458" xr:uid="{00000000-0005-0000-0000-00005F040000}"/>
    <cellStyle name="20% - 强调文字颜色 5 3 5" xfId="2433" xr:uid="{00000000-0005-0000-0000-000060040000}"/>
    <cellStyle name="20% - 强调文字颜色 5 3_2015财政决算公开" xfId="3459" xr:uid="{00000000-0005-0000-0000-000061040000}"/>
    <cellStyle name="20% - 强调文字颜色 5 4" xfId="656" xr:uid="{00000000-0005-0000-0000-000062040000}"/>
    <cellStyle name="20% - 强调文字颜色 5 4 2" xfId="657" xr:uid="{00000000-0005-0000-0000-000063040000}"/>
    <cellStyle name="20% - 强调文字颜色 5 4 2 2" xfId="573" xr:uid="{00000000-0005-0000-0000-000064040000}"/>
    <cellStyle name="20% - 强调文字颜色 5 4 2 2 2" xfId="3462" xr:uid="{00000000-0005-0000-0000-000065040000}"/>
    <cellStyle name="20% - 强调文字颜色 5 4 2 3" xfId="3461" xr:uid="{00000000-0005-0000-0000-000066040000}"/>
    <cellStyle name="20% - 强调文字颜色 5 4 2_2015财政决算公开" xfId="3463" xr:uid="{00000000-0005-0000-0000-000067040000}"/>
    <cellStyle name="20% - 强调文字颜色 5 4 3" xfId="658" xr:uid="{00000000-0005-0000-0000-000068040000}"/>
    <cellStyle name="20% - 强调文字颜色 5 4 3 2" xfId="3464" xr:uid="{00000000-0005-0000-0000-000069040000}"/>
    <cellStyle name="20% - 强调文字颜色 5 4 4" xfId="3460" xr:uid="{00000000-0005-0000-0000-00006A040000}"/>
    <cellStyle name="20% - 强调文字颜色 5 4_2015财政决算公开" xfId="3465" xr:uid="{00000000-0005-0000-0000-00006B040000}"/>
    <cellStyle name="20% - 强调文字颜色 5 5" xfId="559" xr:uid="{00000000-0005-0000-0000-00006C040000}"/>
    <cellStyle name="20% - 强调文字颜色 5 5 2" xfId="659" xr:uid="{00000000-0005-0000-0000-00006D040000}"/>
    <cellStyle name="20% - 强调文字颜色 5 5 2 2" xfId="660" xr:uid="{00000000-0005-0000-0000-00006E040000}"/>
    <cellStyle name="20% - 强调文字颜色 5 5 2 2 2" xfId="3468" xr:uid="{00000000-0005-0000-0000-00006F040000}"/>
    <cellStyle name="20% - 强调文字颜色 5 5 2 3" xfId="3467" xr:uid="{00000000-0005-0000-0000-000070040000}"/>
    <cellStyle name="20% - 强调文字颜色 5 5 2_2015财政决算公开" xfId="3469" xr:uid="{00000000-0005-0000-0000-000071040000}"/>
    <cellStyle name="20% - 强调文字颜色 5 5 3" xfId="661" xr:uid="{00000000-0005-0000-0000-000072040000}"/>
    <cellStyle name="20% - 强调文字颜色 5 5 3 2" xfId="3470" xr:uid="{00000000-0005-0000-0000-000073040000}"/>
    <cellStyle name="20% - 强调文字颜色 5 5 4" xfId="3466" xr:uid="{00000000-0005-0000-0000-000074040000}"/>
    <cellStyle name="20% - 强调文字颜色 5 5_2015财政决算公开" xfId="3471" xr:uid="{00000000-0005-0000-0000-000075040000}"/>
    <cellStyle name="20% - 强调文字颜色 5 6" xfId="663" xr:uid="{00000000-0005-0000-0000-000076040000}"/>
    <cellStyle name="20% - 强调文字颜色 5 6 2" xfId="664" xr:uid="{00000000-0005-0000-0000-000077040000}"/>
    <cellStyle name="20% - 强调文字颜色 5 6 2 2" xfId="3473" xr:uid="{00000000-0005-0000-0000-000078040000}"/>
    <cellStyle name="20% - 强调文字颜色 5 6 3" xfId="3472" xr:uid="{00000000-0005-0000-0000-000079040000}"/>
    <cellStyle name="20% - 强调文字颜色 5 6_2015财政决算公开" xfId="3474" xr:uid="{00000000-0005-0000-0000-00007A040000}"/>
    <cellStyle name="20% - 强调文字颜色 5 7" xfId="665" xr:uid="{00000000-0005-0000-0000-00007B040000}"/>
    <cellStyle name="20% - 强调文字颜色 5 7 2" xfId="3475" xr:uid="{00000000-0005-0000-0000-00007C040000}"/>
    <cellStyle name="20% - 强调文字颜色 5 8" xfId="2426" xr:uid="{00000000-0005-0000-0000-00007D040000}"/>
    <cellStyle name="20% - 强调文字颜色 6" xfId="666" xr:uid="{00000000-0005-0000-0000-00007E040000}"/>
    <cellStyle name="20% - 强调文字颜色 6 2" xfId="667" xr:uid="{00000000-0005-0000-0000-00007F040000}"/>
    <cellStyle name="20% - 强调文字颜色 6 2 2" xfId="520" xr:uid="{00000000-0005-0000-0000-000080040000}"/>
    <cellStyle name="20% - 强调文字颜色 6 2 2 2" xfId="522" xr:uid="{00000000-0005-0000-0000-000081040000}"/>
    <cellStyle name="20% - 强调文字颜色 6 2 2 2 2" xfId="668" xr:uid="{00000000-0005-0000-0000-000082040000}"/>
    <cellStyle name="20% - 强调文字颜色 6 2 2 2 2 2" xfId="3476" xr:uid="{00000000-0005-0000-0000-000083040000}"/>
    <cellStyle name="20% - 强调文字颜色 6 2 2 2 3" xfId="2437" xr:uid="{00000000-0005-0000-0000-000084040000}"/>
    <cellStyle name="20% - 强调文字颜色 6 2 2 2_2015财政决算公开" xfId="3477" xr:uid="{00000000-0005-0000-0000-000085040000}"/>
    <cellStyle name="20% - 强调文字颜色 6 2 2 3" xfId="524" xr:uid="{00000000-0005-0000-0000-000086040000}"/>
    <cellStyle name="20% - 强调文字颜色 6 2 2 3 2" xfId="2438" xr:uid="{00000000-0005-0000-0000-000087040000}"/>
    <cellStyle name="20% - 强调文字颜色 6 2 2 4" xfId="2436" xr:uid="{00000000-0005-0000-0000-000088040000}"/>
    <cellStyle name="20% - 强调文字颜色 6 2 2_2015财政决算公开" xfId="3478" xr:uid="{00000000-0005-0000-0000-000089040000}"/>
    <cellStyle name="20% - 强调文字颜色 6 2 3" xfId="527" xr:uid="{00000000-0005-0000-0000-00008A040000}"/>
    <cellStyle name="20% - 强调文字颜色 6 2 3 2" xfId="529" xr:uid="{00000000-0005-0000-0000-00008B040000}"/>
    <cellStyle name="20% - 强调文字颜色 6 2 3 2 2" xfId="3479" xr:uid="{00000000-0005-0000-0000-00008C040000}"/>
    <cellStyle name="20% - 强调文字颜色 6 2 3 3" xfId="2439" xr:uid="{00000000-0005-0000-0000-00008D040000}"/>
    <cellStyle name="20% - 强调文字颜色 6 2 3_2015财政决算公开" xfId="3480" xr:uid="{00000000-0005-0000-0000-00008E040000}"/>
    <cellStyle name="20% - 强调文字颜色 6 2 4" xfId="532" xr:uid="{00000000-0005-0000-0000-00008F040000}"/>
    <cellStyle name="20% - 强调文字颜色 6 2 4 2" xfId="2440" xr:uid="{00000000-0005-0000-0000-000090040000}"/>
    <cellStyle name="20% - 强调文字颜色 6 2 5" xfId="2435" xr:uid="{00000000-0005-0000-0000-000091040000}"/>
    <cellStyle name="20% - 强调文字颜色 6 2_2015财政决算公开" xfId="3481" xr:uid="{00000000-0005-0000-0000-000092040000}"/>
    <cellStyle name="20% - 强调文字颜色 6 3" xfId="669" xr:uid="{00000000-0005-0000-0000-000093040000}"/>
    <cellStyle name="20% - 强调文字颜色 6 3 2" xfId="670" xr:uid="{00000000-0005-0000-0000-000094040000}"/>
    <cellStyle name="20% - 强调文字颜色 6 3 2 2" xfId="73" xr:uid="{00000000-0005-0000-0000-000095040000}"/>
    <cellStyle name="20% - 强调文字颜色 6 3 2 2 2" xfId="77" xr:uid="{00000000-0005-0000-0000-000096040000}"/>
    <cellStyle name="20% - 强调文字颜色 6 3 2 2 2 2" xfId="3484" xr:uid="{00000000-0005-0000-0000-000097040000}"/>
    <cellStyle name="20% - 强调文字颜色 6 3 2 2 3" xfId="3483" xr:uid="{00000000-0005-0000-0000-000098040000}"/>
    <cellStyle name="20% - 强调文字颜色 6 3 2 2_2015财政决算公开" xfId="3485" xr:uid="{00000000-0005-0000-0000-000099040000}"/>
    <cellStyle name="20% - 强调文字颜色 6 3 2 3" xfId="7" xr:uid="{00000000-0005-0000-0000-00009A040000}"/>
    <cellStyle name="20% - 强调文字颜色 6 3 2 3 2" xfId="3486" xr:uid="{00000000-0005-0000-0000-00009B040000}"/>
    <cellStyle name="20% - 强调文字颜色 6 3 2 4" xfId="3482" xr:uid="{00000000-0005-0000-0000-00009C040000}"/>
    <cellStyle name="20% - 强调文字颜色 6 3 2_2015财政决算公开" xfId="3487" xr:uid="{00000000-0005-0000-0000-00009D040000}"/>
    <cellStyle name="20% - 强调文字颜色 6 3 3" xfId="672" xr:uid="{00000000-0005-0000-0000-00009E040000}"/>
    <cellStyle name="20% - 强调文字颜色 6 3 3 2" xfId="109" xr:uid="{00000000-0005-0000-0000-00009F040000}"/>
    <cellStyle name="20% - 强调文字颜色 6 3 3 2 2" xfId="3489" xr:uid="{00000000-0005-0000-0000-0000A0040000}"/>
    <cellStyle name="20% - 强调文字颜色 6 3 3 3" xfId="3488" xr:uid="{00000000-0005-0000-0000-0000A1040000}"/>
    <cellStyle name="20% - 强调文字颜色 6 3 3_2015财政决算公开" xfId="3490" xr:uid="{00000000-0005-0000-0000-0000A2040000}"/>
    <cellStyle name="20% - 强调文字颜色 6 3 4" xfId="640" xr:uid="{00000000-0005-0000-0000-0000A3040000}"/>
    <cellStyle name="20% - 强调文字颜色 6 3 4 2" xfId="3491" xr:uid="{00000000-0005-0000-0000-0000A4040000}"/>
    <cellStyle name="20% - 强调文字颜色 6 3 5" xfId="2441" xr:uid="{00000000-0005-0000-0000-0000A5040000}"/>
    <cellStyle name="20% - 强调文字颜色 6 3_2015财政决算公开" xfId="3492" xr:uid="{00000000-0005-0000-0000-0000A6040000}"/>
    <cellStyle name="20% - 强调文字颜色 6 4" xfId="673" xr:uid="{00000000-0005-0000-0000-0000A7040000}"/>
    <cellStyle name="20% - 强调文字颜色 6 4 2" xfId="675" xr:uid="{00000000-0005-0000-0000-0000A8040000}"/>
    <cellStyle name="20% - 强调文字颜色 6 4 2 2" xfId="185" xr:uid="{00000000-0005-0000-0000-0000A9040000}"/>
    <cellStyle name="20% - 强调文字颜色 6 4 2 2 2" xfId="3495" xr:uid="{00000000-0005-0000-0000-0000AA040000}"/>
    <cellStyle name="20% - 强调文字颜色 6 4 2 3" xfId="3494" xr:uid="{00000000-0005-0000-0000-0000AB040000}"/>
    <cellStyle name="20% - 强调文字颜色 6 4 2_2015财政决算公开" xfId="3496" xr:uid="{00000000-0005-0000-0000-0000AC040000}"/>
    <cellStyle name="20% - 强调文字颜色 6 4 3" xfId="676" xr:uid="{00000000-0005-0000-0000-0000AD040000}"/>
    <cellStyle name="20% - 强调文字颜色 6 4 3 2" xfId="3497" xr:uid="{00000000-0005-0000-0000-0000AE040000}"/>
    <cellStyle name="20% - 强调文字颜色 6 4 4" xfId="3493" xr:uid="{00000000-0005-0000-0000-0000AF040000}"/>
    <cellStyle name="20% - 强调文字颜色 6 4_2015财政决算公开" xfId="3498" xr:uid="{00000000-0005-0000-0000-0000B0040000}"/>
    <cellStyle name="20% - 强调文字颜色 6 5" xfId="677" xr:uid="{00000000-0005-0000-0000-0000B1040000}"/>
    <cellStyle name="20% - 强调文字颜色 6 5 2" xfId="679" xr:uid="{00000000-0005-0000-0000-0000B2040000}"/>
    <cellStyle name="20% - 强调文字颜色 6 5 2 2" xfId="680" xr:uid="{00000000-0005-0000-0000-0000B3040000}"/>
    <cellStyle name="20% - 强调文字颜色 6 5 2 2 2" xfId="3501" xr:uid="{00000000-0005-0000-0000-0000B4040000}"/>
    <cellStyle name="20% - 强调文字颜色 6 5 2 3" xfId="3500" xr:uid="{00000000-0005-0000-0000-0000B5040000}"/>
    <cellStyle name="20% - 强调文字颜色 6 5 2_2015财政决算公开" xfId="3502" xr:uid="{00000000-0005-0000-0000-0000B6040000}"/>
    <cellStyle name="20% - 强调文字颜色 6 5 3" xfId="681" xr:uid="{00000000-0005-0000-0000-0000B7040000}"/>
    <cellStyle name="20% - 强调文字颜色 6 5 3 2" xfId="3503" xr:uid="{00000000-0005-0000-0000-0000B8040000}"/>
    <cellStyle name="20% - 强调文字颜色 6 5 4" xfId="3499" xr:uid="{00000000-0005-0000-0000-0000B9040000}"/>
    <cellStyle name="20% - 强调文字颜色 6 5_2015财政决算公开" xfId="3504" xr:uid="{00000000-0005-0000-0000-0000BA040000}"/>
    <cellStyle name="20% - 强调文字颜色 6 6" xfId="682" xr:uid="{00000000-0005-0000-0000-0000BB040000}"/>
    <cellStyle name="20% - 强调文字颜色 6 6 2" xfId="683" xr:uid="{00000000-0005-0000-0000-0000BC040000}"/>
    <cellStyle name="20% - 强调文字颜色 6 6 2 2" xfId="3506" xr:uid="{00000000-0005-0000-0000-0000BD040000}"/>
    <cellStyle name="20% - 强调文字颜色 6 6 3" xfId="3505" xr:uid="{00000000-0005-0000-0000-0000BE040000}"/>
    <cellStyle name="20% - 强调文字颜色 6 6_2015财政决算公开" xfId="3507" xr:uid="{00000000-0005-0000-0000-0000BF040000}"/>
    <cellStyle name="20% - 强调文字颜色 6 7" xfId="685" xr:uid="{00000000-0005-0000-0000-0000C0040000}"/>
    <cellStyle name="20% - 强调文字颜色 6 7 2" xfId="3508" xr:uid="{00000000-0005-0000-0000-0000C1040000}"/>
    <cellStyle name="20% - 强调文字颜色 6 8" xfId="2434" xr:uid="{00000000-0005-0000-0000-0000C2040000}"/>
    <cellStyle name="20% - 着色 1" xfId="2721" xr:uid="{00000000-0005-0000-0000-0000C3040000}"/>
    <cellStyle name="20% - 着色 1 2" xfId="2805" xr:uid="{00000000-0005-0000-0000-0000C4040000}"/>
    <cellStyle name="20% - 着色 2" xfId="2716" xr:uid="{00000000-0005-0000-0000-0000C5040000}"/>
    <cellStyle name="20% - 着色 2 2" xfId="2809" xr:uid="{00000000-0005-0000-0000-0000C6040000}"/>
    <cellStyle name="20% - 着色 3" xfId="2718" xr:uid="{00000000-0005-0000-0000-0000C7040000}"/>
    <cellStyle name="20% - 着色 3 2" xfId="2806" xr:uid="{00000000-0005-0000-0000-0000C8040000}"/>
    <cellStyle name="20% - 着色 4" xfId="2715" xr:uid="{00000000-0005-0000-0000-0000C9040000}"/>
    <cellStyle name="20% - 着色 4 2" xfId="2810" xr:uid="{00000000-0005-0000-0000-0000CA040000}"/>
    <cellStyle name="20% - 着色 5" xfId="2714" xr:uid="{00000000-0005-0000-0000-0000CB040000}"/>
    <cellStyle name="20% - 着色 5 2" xfId="2811" xr:uid="{00000000-0005-0000-0000-0000CC040000}"/>
    <cellStyle name="20% - 着色 6" xfId="2712" xr:uid="{00000000-0005-0000-0000-0000CD040000}"/>
    <cellStyle name="20% - 着色 6 2" xfId="2813" xr:uid="{00000000-0005-0000-0000-0000CE040000}"/>
    <cellStyle name="40% - 强调文字颜色 1" xfId="686" xr:uid="{00000000-0005-0000-0000-0000CF040000}"/>
    <cellStyle name="40% - 强调文字颜色 1 2" xfId="687" xr:uid="{00000000-0005-0000-0000-0000D0040000}"/>
    <cellStyle name="40% - 强调文字颜色 1 2 2" xfId="689" xr:uid="{00000000-0005-0000-0000-0000D1040000}"/>
    <cellStyle name="40% - 强调文字颜色 1 2 2 2" xfId="690" xr:uid="{00000000-0005-0000-0000-0000D2040000}"/>
    <cellStyle name="40% - 强调文字颜色 1 2 2 2 2" xfId="692" xr:uid="{00000000-0005-0000-0000-0000D3040000}"/>
    <cellStyle name="40% - 强调文字颜色 1 2 2 2 2 2" xfId="3511" xr:uid="{00000000-0005-0000-0000-0000D4040000}"/>
    <cellStyle name="40% - 强调文字颜色 1 2 2 2 3" xfId="2445" xr:uid="{00000000-0005-0000-0000-0000D5040000}"/>
    <cellStyle name="40% - 强调文字颜色 1 2 2 2_2015财政决算公开" xfId="3512" xr:uid="{00000000-0005-0000-0000-0000D6040000}"/>
    <cellStyle name="40% - 强调文字颜色 1 2 2 3" xfId="693" xr:uid="{00000000-0005-0000-0000-0000D7040000}"/>
    <cellStyle name="40% - 强调文字颜色 1 2 2 3 2" xfId="2446" xr:uid="{00000000-0005-0000-0000-0000D8040000}"/>
    <cellStyle name="40% - 强调文字颜色 1 2 2 4" xfId="2444" xr:uid="{00000000-0005-0000-0000-0000D9040000}"/>
    <cellStyle name="40% - 强调文字颜色 1 2 2_2015财政决算公开" xfId="3513" xr:uid="{00000000-0005-0000-0000-0000DA040000}"/>
    <cellStyle name="40% - 强调文字颜色 1 2 3" xfId="695" xr:uid="{00000000-0005-0000-0000-0000DB040000}"/>
    <cellStyle name="40% - 强调文字颜色 1 2 3 2" xfId="696" xr:uid="{00000000-0005-0000-0000-0000DC040000}"/>
    <cellStyle name="40% - 强调文字颜色 1 2 3 2 2" xfId="697" xr:uid="{00000000-0005-0000-0000-0000DD040000}"/>
    <cellStyle name="40% - 强调文字颜色 1 2 3 2 2 2" xfId="3516" xr:uid="{00000000-0005-0000-0000-0000DE040000}"/>
    <cellStyle name="40% - 强调文字颜色 1 2 3 2 3" xfId="3515" xr:uid="{00000000-0005-0000-0000-0000DF040000}"/>
    <cellStyle name="40% - 强调文字颜色 1 2 3 2_2015财政决算公开" xfId="3517" xr:uid="{00000000-0005-0000-0000-0000E0040000}"/>
    <cellStyle name="40% - 强调文字颜色 1 2 3 3" xfId="698" xr:uid="{00000000-0005-0000-0000-0000E1040000}"/>
    <cellStyle name="40% - 强调文字颜色 1 2 3 3 2" xfId="3518" xr:uid="{00000000-0005-0000-0000-0000E2040000}"/>
    <cellStyle name="40% - 强调文字颜色 1 2 3 4" xfId="2447" xr:uid="{00000000-0005-0000-0000-0000E3040000}"/>
    <cellStyle name="40% - 强调文字颜色 1 2 3 5" xfId="3514" xr:uid="{00000000-0005-0000-0000-0000E4040000}"/>
    <cellStyle name="40% - 强调文字颜色 1 2 3_2015财政决算公开" xfId="3519" xr:uid="{00000000-0005-0000-0000-0000E5040000}"/>
    <cellStyle name="40% - 强调文字颜色 1 2 4" xfId="699" xr:uid="{00000000-0005-0000-0000-0000E6040000}"/>
    <cellStyle name="40% - 强调文字颜色 1 2 4 2" xfId="700" xr:uid="{00000000-0005-0000-0000-0000E7040000}"/>
    <cellStyle name="40% - 强调文字颜色 1 2 4 2 2" xfId="3521" xr:uid="{00000000-0005-0000-0000-0000E8040000}"/>
    <cellStyle name="40% - 强调文字颜色 1 2 4 3" xfId="2448" xr:uid="{00000000-0005-0000-0000-0000E9040000}"/>
    <cellStyle name="40% - 强调文字颜色 1 2 4 4" xfId="3520" xr:uid="{00000000-0005-0000-0000-0000EA040000}"/>
    <cellStyle name="40% - 强调文字颜色 1 2 4_2015财政决算公开" xfId="3522" xr:uid="{00000000-0005-0000-0000-0000EB040000}"/>
    <cellStyle name="40% - 强调文字颜色 1 2 5" xfId="701" xr:uid="{00000000-0005-0000-0000-0000EC040000}"/>
    <cellStyle name="40% - 强调文字颜色 1 2 5 2" xfId="3523" xr:uid="{00000000-0005-0000-0000-0000ED040000}"/>
    <cellStyle name="40% - 强调文字颜色 1 2 6" xfId="2443" xr:uid="{00000000-0005-0000-0000-0000EE040000}"/>
    <cellStyle name="40% - 强调文字颜色 1 2 7" xfId="3510" xr:uid="{00000000-0005-0000-0000-0000EF040000}"/>
    <cellStyle name="40% - 强调文字颜色 1 2_2015财政决算公开" xfId="3524" xr:uid="{00000000-0005-0000-0000-0000F0040000}"/>
    <cellStyle name="40% - 强调文字颜色 1 3" xfId="703" xr:uid="{00000000-0005-0000-0000-0000F1040000}"/>
    <cellStyle name="40% - 强调文字颜色 1 3 2" xfId="706" xr:uid="{00000000-0005-0000-0000-0000F2040000}"/>
    <cellStyle name="40% - 强调文字颜色 1 3 2 2" xfId="708" xr:uid="{00000000-0005-0000-0000-0000F3040000}"/>
    <cellStyle name="40% - 强调文字颜色 1 3 2 2 2" xfId="709" xr:uid="{00000000-0005-0000-0000-0000F4040000}"/>
    <cellStyle name="40% - 强调文字颜色 1 3 2 2 2 2" xfId="3527" xr:uid="{00000000-0005-0000-0000-0000F5040000}"/>
    <cellStyle name="40% - 强调文字颜色 1 3 2 2 3" xfId="3526" xr:uid="{00000000-0005-0000-0000-0000F6040000}"/>
    <cellStyle name="40% - 强调文字颜色 1 3 2 2_2015财政决算公开" xfId="3528" xr:uid="{00000000-0005-0000-0000-0000F7040000}"/>
    <cellStyle name="40% - 强调文字颜色 1 3 2 3" xfId="710" xr:uid="{00000000-0005-0000-0000-0000F8040000}"/>
    <cellStyle name="40% - 强调文字颜色 1 3 2 3 2" xfId="3529" xr:uid="{00000000-0005-0000-0000-0000F9040000}"/>
    <cellStyle name="40% - 强调文字颜色 1 3 2 4" xfId="3525" xr:uid="{00000000-0005-0000-0000-0000FA040000}"/>
    <cellStyle name="40% - 强调文字颜色 1 3 2_2015财政决算公开" xfId="3530" xr:uid="{00000000-0005-0000-0000-0000FB040000}"/>
    <cellStyle name="40% - 强调文字颜色 1 3 3" xfId="712" xr:uid="{00000000-0005-0000-0000-0000FC040000}"/>
    <cellStyle name="40% - 强调文字颜色 1 3 3 2" xfId="713" xr:uid="{00000000-0005-0000-0000-0000FD040000}"/>
    <cellStyle name="40% - 强调文字颜色 1 3 3 2 2" xfId="3532" xr:uid="{00000000-0005-0000-0000-0000FE040000}"/>
    <cellStyle name="40% - 强调文字颜色 1 3 3 3" xfId="3531" xr:uid="{00000000-0005-0000-0000-0000FF040000}"/>
    <cellStyle name="40% - 强调文字颜色 1 3 3_2015财政决算公开" xfId="3533" xr:uid="{00000000-0005-0000-0000-000000050000}"/>
    <cellStyle name="40% - 强调文字颜色 1 3 4" xfId="714" xr:uid="{00000000-0005-0000-0000-000001050000}"/>
    <cellStyle name="40% - 强调文字颜色 1 3 4 2" xfId="3534" xr:uid="{00000000-0005-0000-0000-000002050000}"/>
    <cellStyle name="40% - 强调文字颜色 1 3 5" xfId="2449" xr:uid="{00000000-0005-0000-0000-000003050000}"/>
    <cellStyle name="40% - 强调文字颜色 1 3_2015财政决算公开" xfId="3535" xr:uid="{00000000-0005-0000-0000-000004050000}"/>
    <cellStyle name="40% - 强调文字颜色 1 4" xfId="716" xr:uid="{00000000-0005-0000-0000-000005050000}"/>
    <cellStyle name="40% - 强调文字颜色 1 4 2" xfId="718" xr:uid="{00000000-0005-0000-0000-000006050000}"/>
    <cellStyle name="40% - 强调文字颜色 1 4 2 2" xfId="719" xr:uid="{00000000-0005-0000-0000-000007050000}"/>
    <cellStyle name="40% - 强调文字颜色 1 4 2 2 2" xfId="3538" xr:uid="{00000000-0005-0000-0000-000008050000}"/>
    <cellStyle name="40% - 强调文字颜色 1 4 2 3" xfId="3537" xr:uid="{00000000-0005-0000-0000-000009050000}"/>
    <cellStyle name="40% - 强调文字颜色 1 4 2_2015财政决算公开" xfId="3539" xr:uid="{00000000-0005-0000-0000-00000A050000}"/>
    <cellStyle name="40% - 强调文字颜色 1 4 3" xfId="720" xr:uid="{00000000-0005-0000-0000-00000B050000}"/>
    <cellStyle name="40% - 强调文字颜色 1 4 3 2" xfId="3540" xr:uid="{00000000-0005-0000-0000-00000C050000}"/>
    <cellStyle name="40% - 强调文字颜色 1 4 4" xfId="3536" xr:uid="{00000000-0005-0000-0000-00000D050000}"/>
    <cellStyle name="40% - 强调文字颜色 1 4_2015财政决算公开" xfId="3541" xr:uid="{00000000-0005-0000-0000-00000E050000}"/>
    <cellStyle name="40% - 强调文字颜色 1 5" xfId="723" xr:uid="{00000000-0005-0000-0000-00000F050000}"/>
    <cellStyle name="40% - 强调文字颜色 1 5 2" xfId="724" xr:uid="{00000000-0005-0000-0000-000010050000}"/>
    <cellStyle name="40% - 强调文字颜色 1 5 2 2" xfId="725" xr:uid="{00000000-0005-0000-0000-000011050000}"/>
    <cellStyle name="40% - 强调文字颜色 1 5 2 2 2" xfId="3544" xr:uid="{00000000-0005-0000-0000-000012050000}"/>
    <cellStyle name="40% - 强调文字颜色 1 5 2 3" xfId="3543" xr:uid="{00000000-0005-0000-0000-000013050000}"/>
    <cellStyle name="40% - 强调文字颜色 1 5 2_2015财政决算公开" xfId="3545" xr:uid="{00000000-0005-0000-0000-000014050000}"/>
    <cellStyle name="40% - 强调文字颜色 1 5 3" xfId="726" xr:uid="{00000000-0005-0000-0000-000015050000}"/>
    <cellStyle name="40% - 强调文字颜色 1 5 3 2" xfId="3546" xr:uid="{00000000-0005-0000-0000-000016050000}"/>
    <cellStyle name="40% - 强调文字颜色 1 5 4" xfId="3542" xr:uid="{00000000-0005-0000-0000-000017050000}"/>
    <cellStyle name="40% - 强调文字颜色 1 5_2015财政决算公开" xfId="3547" xr:uid="{00000000-0005-0000-0000-000018050000}"/>
    <cellStyle name="40% - 强调文字颜色 1 6" xfId="728" xr:uid="{00000000-0005-0000-0000-000019050000}"/>
    <cellStyle name="40% - 强调文字颜色 1 6 2" xfId="729" xr:uid="{00000000-0005-0000-0000-00001A050000}"/>
    <cellStyle name="40% - 强调文字颜色 1 6 2 2" xfId="3549" xr:uid="{00000000-0005-0000-0000-00001B050000}"/>
    <cellStyle name="40% - 强调文字颜色 1 6 3" xfId="3548" xr:uid="{00000000-0005-0000-0000-00001C050000}"/>
    <cellStyle name="40% - 强调文字颜色 1 6_2015财政决算公开" xfId="3550" xr:uid="{00000000-0005-0000-0000-00001D050000}"/>
    <cellStyle name="40% - 强调文字颜色 1 7" xfId="730" xr:uid="{00000000-0005-0000-0000-00001E050000}"/>
    <cellStyle name="40% - 强调文字颜色 1 7 2" xfId="3551" xr:uid="{00000000-0005-0000-0000-00001F050000}"/>
    <cellStyle name="40% - 强调文字颜色 1 8" xfId="2442" xr:uid="{00000000-0005-0000-0000-000020050000}"/>
    <cellStyle name="40% - 强调文字颜色 1 9" xfId="3509" xr:uid="{00000000-0005-0000-0000-000021050000}"/>
    <cellStyle name="40% - 强调文字颜色 2" xfId="731" xr:uid="{00000000-0005-0000-0000-000022050000}"/>
    <cellStyle name="40% - 强调文字颜色 2 2" xfId="732" xr:uid="{00000000-0005-0000-0000-000023050000}"/>
    <cellStyle name="40% - 强调文字颜色 2 2 2" xfId="734" xr:uid="{00000000-0005-0000-0000-000024050000}"/>
    <cellStyle name="40% - 强调文字颜色 2 2 2 2" xfId="736" xr:uid="{00000000-0005-0000-0000-000025050000}"/>
    <cellStyle name="40% - 强调文字颜色 2 2 2 2 2" xfId="738" xr:uid="{00000000-0005-0000-0000-000026050000}"/>
    <cellStyle name="40% - 强调文字颜色 2 2 2 2 2 2" xfId="3552" xr:uid="{00000000-0005-0000-0000-000027050000}"/>
    <cellStyle name="40% - 强调文字颜色 2 2 2 2 3" xfId="2453" xr:uid="{00000000-0005-0000-0000-000028050000}"/>
    <cellStyle name="40% - 强调文字颜色 2 2 2 2_2015财政决算公开" xfId="3553" xr:uid="{00000000-0005-0000-0000-000029050000}"/>
    <cellStyle name="40% - 强调文字颜色 2 2 2 3" xfId="740" xr:uid="{00000000-0005-0000-0000-00002A050000}"/>
    <cellStyle name="40% - 强调文字颜色 2 2 2 3 2" xfId="2454" xr:uid="{00000000-0005-0000-0000-00002B050000}"/>
    <cellStyle name="40% - 强调文字颜色 2 2 2 4" xfId="2452" xr:uid="{00000000-0005-0000-0000-00002C050000}"/>
    <cellStyle name="40% - 强调文字颜色 2 2 2_2015财政决算公开" xfId="3554" xr:uid="{00000000-0005-0000-0000-00002D050000}"/>
    <cellStyle name="40% - 强调文字颜色 2 2 3" xfId="742" xr:uid="{00000000-0005-0000-0000-00002E050000}"/>
    <cellStyle name="40% - 强调文字颜色 2 2 3 2" xfId="743" xr:uid="{00000000-0005-0000-0000-00002F050000}"/>
    <cellStyle name="40% - 强调文字颜色 2 2 3 2 2" xfId="3555" xr:uid="{00000000-0005-0000-0000-000030050000}"/>
    <cellStyle name="40% - 强调文字颜色 2 2 3 3" xfId="2455" xr:uid="{00000000-0005-0000-0000-000031050000}"/>
    <cellStyle name="40% - 强调文字颜色 2 2 3_2015财政决算公开" xfId="3556" xr:uid="{00000000-0005-0000-0000-000032050000}"/>
    <cellStyle name="40% - 强调文字颜色 2 2 4" xfId="744" xr:uid="{00000000-0005-0000-0000-000033050000}"/>
    <cellStyle name="40% - 强调文字颜色 2 2 4 2" xfId="2456" xr:uid="{00000000-0005-0000-0000-000034050000}"/>
    <cellStyle name="40% - 强调文字颜色 2 2 5" xfId="2451" xr:uid="{00000000-0005-0000-0000-000035050000}"/>
    <cellStyle name="40% - 强调文字颜色 2 2_2015财政决算公开" xfId="3557" xr:uid="{00000000-0005-0000-0000-000036050000}"/>
    <cellStyle name="40% - 强调文字颜色 2 3" xfId="745" xr:uid="{00000000-0005-0000-0000-000037050000}"/>
    <cellStyle name="40% - 强调文字颜色 2 3 2" xfId="746" xr:uid="{00000000-0005-0000-0000-000038050000}"/>
    <cellStyle name="40% - 强调文字颜色 2 3 2 2" xfId="747" xr:uid="{00000000-0005-0000-0000-000039050000}"/>
    <cellStyle name="40% - 强调文字颜色 2 3 2 2 2" xfId="748" xr:uid="{00000000-0005-0000-0000-00003A050000}"/>
    <cellStyle name="40% - 强调文字颜色 2 3 2 2 2 2" xfId="3560" xr:uid="{00000000-0005-0000-0000-00003B050000}"/>
    <cellStyle name="40% - 强调文字颜色 2 3 2 2 3" xfId="3559" xr:uid="{00000000-0005-0000-0000-00003C050000}"/>
    <cellStyle name="40% - 强调文字颜色 2 3 2 2_2015财政决算公开" xfId="3561" xr:uid="{00000000-0005-0000-0000-00003D050000}"/>
    <cellStyle name="40% - 强调文字颜色 2 3 2 3" xfId="751" xr:uid="{00000000-0005-0000-0000-00003E050000}"/>
    <cellStyle name="40% - 强调文字颜色 2 3 2 3 2" xfId="3562" xr:uid="{00000000-0005-0000-0000-00003F050000}"/>
    <cellStyle name="40% - 强调文字颜色 2 3 2 4" xfId="3558" xr:uid="{00000000-0005-0000-0000-000040050000}"/>
    <cellStyle name="40% - 强调文字颜色 2 3 2_2015财政决算公开" xfId="3563" xr:uid="{00000000-0005-0000-0000-000041050000}"/>
    <cellStyle name="40% - 强调文字颜色 2 3 3" xfId="752" xr:uid="{00000000-0005-0000-0000-000042050000}"/>
    <cellStyle name="40% - 强调文字颜色 2 3 3 2" xfId="753" xr:uid="{00000000-0005-0000-0000-000043050000}"/>
    <cellStyle name="40% - 强调文字颜色 2 3 3 2 2" xfId="3565" xr:uid="{00000000-0005-0000-0000-000044050000}"/>
    <cellStyle name="40% - 强调文字颜色 2 3 3 3" xfId="3564" xr:uid="{00000000-0005-0000-0000-000045050000}"/>
    <cellStyle name="40% - 强调文字颜色 2 3 3_2015财政决算公开" xfId="3566" xr:uid="{00000000-0005-0000-0000-000046050000}"/>
    <cellStyle name="40% - 强调文字颜色 2 3 4" xfId="754" xr:uid="{00000000-0005-0000-0000-000047050000}"/>
    <cellStyle name="40% - 强调文字颜色 2 3 4 2" xfId="3567" xr:uid="{00000000-0005-0000-0000-000048050000}"/>
    <cellStyle name="40% - 强调文字颜色 2 3 5" xfId="2457" xr:uid="{00000000-0005-0000-0000-000049050000}"/>
    <cellStyle name="40% - 强调文字颜色 2 3_2015财政决算公开" xfId="3568" xr:uid="{00000000-0005-0000-0000-00004A050000}"/>
    <cellStyle name="40% - 强调文字颜色 2 4" xfId="755" xr:uid="{00000000-0005-0000-0000-00004B050000}"/>
    <cellStyle name="40% - 强调文字颜色 2 4 2" xfId="756" xr:uid="{00000000-0005-0000-0000-00004C050000}"/>
    <cellStyle name="40% - 强调文字颜色 2 4 2 2" xfId="757" xr:uid="{00000000-0005-0000-0000-00004D050000}"/>
    <cellStyle name="40% - 强调文字颜色 2 4 2 2 2" xfId="3571" xr:uid="{00000000-0005-0000-0000-00004E050000}"/>
    <cellStyle name="40% - 强调文字颜色 2 4 2 3" xfId="3570" xr:uid="{00000000-0005-0000-0000-00004F050000}"/>
    <cellStyle name="40% - 强调文字颜色 2 4 2_2015财政决算公开" xfId="3572" xr:uid="{00000000-0005-0000-0000-000050050000}"/>
    <cellStyle name="40% - 强调文字颜色 2 4 3" xfId="758" xr:uid="{00000000-0005-0000-0000-000051050000}"/>
    <cellStyle name="40% - 强调文字颜色 2 4 3 2" xfId="3573" xr:uid="{00000000-0005-0000-0000-000052050000}"/>
    <cellStyle name="40% - 强调文字颜色 2 4 4" xfId="3569" xr:uid="{00000000-0005-0000-0000-000053050000}"/>
    <cellStyle name="40% - 强调文字颜色 2 4_2015财政决算公开" xfId="3574" xr:uid="{00000000-0005-0000-0000-000054050000}"/>
    <cellStyle name="40% - 强调文字颜色 2 5" xfId="760" xr:uid="{00000000-0005-0000-0000-000055050000}"/>
    <cellStyle name="40% - 强调文字颜色 2 5 2" xfId="761" xr:uid="{00000000-0005-0000-0000-000056050000}"/>
    <cellStyle name="40% - 强调文字颜色 2 5 2 2" xfId="762" xr:uid="{00000000-0005-0000-0000-000057050000}"/>
    <cellStyle name="40% - 强调文字颜色 2 5 2 2 2" xfId="3577" xr:uid="{00000000-0005-0000-0000-000058050000}"/>
    <cellStyle name="40% - 强调文字颜色 2 5 2 3" xfId="3576" xr:uid="{00000000-0005-0000-0000-000059050000}"/>
    <cellStyle name="40% - 强调文字颜色 2 5 2_2015财政决算公开" xfId="3578" xr:uid="{00000000-0005-0000-0000-00005A050000}"/>
    <cellStyle name="40% - 强调文字颜色 2 5 3" xfId="763" xr:uid="{00000000-0005-0000-0000-00005B050000}"/>
    <cellStyle name="40% - 强调文字颜色 2 5 3 2" xfId="3579" xr:uid="{00000000-0005-0000-0000-00005C050000}"/>
    <cellStyle name="40% - 强调文字颜色 2 5 4" xfId="3575" xr:uid="{00000000-0005-0000-0000-00005D050000}"/>
    <cellStyle name="40% - 强调文字颜色 2 5_2015财政决算公开" xfId="3580" xr:uid="{00000000-0005-0000-0000-00005E050000}"/>
    <cellStyle name="40% - 强调文字颜色 2 6" xfId="765" xr:uid="{00000000-0005-0000-0000-00005F050000}"/>
    <cellStyle name="40% - 强调文字颜色 2 6 2" xfId="766" xr:uid="{00000000-0005-0000-0000-000060050000}"/>
    <cellStyle name="40% - 强调文字颜色 2 6 2 2" xfId="3582" xr:uid="{00000000-0005-0000-0000-000061050000}"/>
    <cellStyle name="40% - 强调文字颜色 2 6 3" xfId="3581" xr:uid="{00000000-0005-0000-0000-000062050000}"/>
    <cellStyle name="40% - 强调文字颜色 2 6_2015财政决算公开" xfId="3583" xr:uid="{00000000-0005-0000-0000-000063050000}"/>
    <cellStyle name="40% - 强调文字颜色 2 7" xfId="311" xr:uid="{00000000-0005-0000-0000-000064050000}"/>
    <cellStyle name="40% - 强调文字颜色 2 7 2" xfId="3584" xr:uid="{00000000-0005-0000-0000-000065050000}"/>
    <cellStyle name="40% - 强调文字颜色 2 8" xfId="2450" xr:uid="{00000000-0005-0000-0000-000066050000}"/>
    <cellStyle name="40% - 强调文字颜色 3" xfId="769" xr:uid="{00000000-0005-0000-0000-000067050000}"/>
    <cellStyle name="40% - 强调文字颜色 3 2" xfId="770" xr:uid="{00000000-0005-0000-0000-000068050000}"/>
    <cellStyle name="40% - 强调文字颜色 3 2 2" xfId="771" xr:uid="{00000000-0005-0000-0000-000069050000}"/>
    <cellStyle name="40% - 强调文字颜色 3 2 2 2" xfId="772" xr:uid="{00000000-0005-0000-0000-00006A050000}"/>
    <cellStyle name="40% - 强调文字颜色 3 2 2 2 2" xfId="773" xr:uid="{00000000-0005-0000-0000-00006B050000}"/>
    <cellStyle name="40% - 强调文字颜色 3 2 2 2 2 2" xfId="3587" xr:uid="{00000000-0005-0000-0000-00006C050000}"/>
    <cellStyle name="40% - 强调文字颜色 3 2 2 2 3" xfId="2461" xr:uid="{00000000-0005-0000-0000-00006D050000}"/>
    <cellStyle name="40% - 强调文字颜色 3 2 2 2_2015财政决算公开" xfId="3588" xr:uid="{00000000-0005-0000-0000-00006E050000}"/>
    <cellStyle name="40% - 强调文字颜色 3 2 2 3" xfId="775" xr:uid="{00000000-0005-0000-0000-00006F050000}"/>
    <cellStyle name="40% - 强调文字颜色 3 2 2 3 2" xfId="2462" xr:uid="{00000000-0005-0000-0000-000070050000}"/>
    <cellStyle name="40% - 强调文字颜色 3 2 2 4" xfId="2460" xr:uid="{00000000-0005-0000-0000-000071050000}"/>
    <cellStyle name="40% - 强调文字颜色 3 2 2_2015财政决算公开" xfId="3589" xr:uid="{00000000-0005-0000-0000-000072050000}"/>
    <cellStyle name="40% - 强调文字颜色 3 2 3" xfId="776" xr:uid="{00000000-0005-0000-0000-000073050000}"/>
    <cellStyle name="40% - 强调文字颜色 3 2 3 2" xfId="777" xr:uid="{00000000-0005-0000-0000-000074050000}"/>
    <cellStyle name="40% - 强调文字颜色 3 2 3 2 2" xfId="778" xr:uid="{00000000-0005-0000-0000-000075050000}"/>
    <cellStyle name="40% - 强调文字颜色 3 2 3 2 2 2" xfId="3592" xr:uid="{00000000-0005-0000-0000-000076050000}"/>
    <cellStyle name="40% - 强调文字颜色 3 2 3 2 3" xfId="3591" xr:uid="{00000000-0005-0000-0000-000077050000}"/>
    <cellStyle name="40% - 强调文字颜色 3 2 3 2_2015财政决算公开" xfId="3593" xr:uid="{00000000-0005-0000-0000-000078050000}"/>
    <cellStyle name="40% - 强调文字颜色 3 2 3 3" xfId="779" xr:uid="{00000000-0005-0000-0000-000079050000}"/>
    <cellStyle name="40% - 强调文字颜色 3 2 3 3 2" xfId="3594" xr:uid="{00000000-0005-0000-0000-00007A050000}"/>
    <cellStyle name="40% - 强调文字颜色 3 2 3 4" xfId="2463" xr:uid="{00000000-0005-0000-0000-00007B050000}"/>
    <cellStyle name="40% - 强调文字颜色 3 2 3 5" xfId="3590" xr:uid="{00000000-0005-0000-0000-00007C050000}"/>
    <cellStyle name="40% - 强调文字颜色 3 2 3_2015财政决算公开" xfId="3595" xr:uid="{00000000-0005-0000-0000-00007D050000}"/>
    <cellStyle name="40% - 强调文字颜色 3 2 4" xfId="780" xr:uid="{00000000-0005-0000-0000-00007E050000}"/>
    <cellStyle name="40% - 强调文字颜色 3 2 4 2" xfId="781" xr:uid="{00000000-0005-0000-0000-00007F050000}"/>
    <cellStyle name="40% - 强调文字颜色 3 2 4 2 2" xfId="3597" xr:uid="{00000000-0005-0000-0000-000080050000}"/>
    <cellStyle name="40% - 强调文字颜色 3 2 4 3" xfId="2464" xr:uid="{00000000-0005-0000-0000-000081050000}"/>
    <cellStyle name="40% - 强调文字颜色 3 2 4 4" xfId="3596" xr:uid="{00000000-0005-0000-0000-000082050000}"/>
    <cellStyle name="40% - 强调文字颜色 3 2 4_2015财政决算公开" xfId="3598" xr:uid="{00000000-0005-0000-0000-000083050000}"/>
    <cellStyle name="40% - 强调文字颜色 3 2 5" xfId="782" xr:uid="{00000000-0005-0000-0000-000084050000}"/>
    <cellStyle name="40% - 强调文字颜色 3 2 5 2" xfId="3599" xr:uid="{00000000-0005-0000-0000-000085050000}"/>
    <cellStyle name="40% - 强调文字颜色 3 2 6" xfId="2459" xr:uid="{00000000-0005-0000-0000-000086050000}"/>
    <cellStyle name="40% - 强调文字颜色 3 2 7" xfId="3586" xr:uid="{00000000-0005-0000-0000-000087050000}"/>
    <cellStyle name="40% - 强调文字颜色 3 2_2015财政决算公开" xfId="3600" xr:uid="{00000000-0005-0000-0000-000088050000}"/>
    <cellStyle name="40% - 强调文字颜色 3 3" xfId="783" xr:uid="{00000000-0005-0000-0000-000089050000}"/>
    <cellStyle name="40% - 强调文字颜色 3 3 2" xfId="786" xr:uid="{00000000-0005-0000-0000-00008A050000}"/>
    <cellStyle name="40% - 强调文字颜色 3 3 2 2" xfId="789" xr:uid="{00000000-0005-0000-0000-00008B050000}"/>
    <cellStyle name="40% - 强调文字颜色 3 3 2 2 2" xfId="790" xr:uid="{00000000-0005-0000-0000-00008C050000}"/>
    <cellStyle name="40% - 强调文字颜色 3 3 2 2 2 2" xfId="3603" xr:uid="{00000000-0005-0000-0000-00008D050000}"/>
    <cellStyle name="40% - 强调文字颜色 3 3 2 2 3" xfId="3602" xr:uid="{00000000-0005-0000-0000-00008E050000}"/>
    <cellStyle name="40% - 强调文字颜色 3 3 2 2_2015财政决算公开" xfId="3604" xr:uid="{00000000-0005-0000-0000-00008F050000}"/>
    <cellStyle name="40% - 强调文字颜色 3 3 2 3" xfId="792" xr:uid="{00000000-0005-0000-0000-000090050000}"/>
    <cellStyle name="40% - 强调文字颜色 3 3 2 3 2" xfId="3605" xr:uid="{00000000-0005-0000-0000-000091050000}"/>
    <cellStyle name="40% - 强调文字颜色 3 3 2 4" xfId="3601" xr:uid="{00000000-0005-0000-0000-000092050000}"/>
    <cellStyle name="40% - 强调文字颜色 3 3 2_2015财政决算公开" xfId="3606" xr:uid="{00000000-0005-0000-0000-000093050000}"/>
    <cellStyle name="40% - 强调文字颜色 3 3 3" xfId="795" xr:uid="{00000000-0005-0000-0000-000094050000}"/>
    <cellStyle name="40% - 强调文字颜色 3 3 3 2" xfId="768" xr:uid="{00000000-0005-0000-0000-000095050000}"/>
    <cellStyle name="40% - 强调文字颜色 3 3 3 2 2" xfId="3608" xr:uid="{00000000-0005-0000-0000-000096050000}"/>
    <cellStyle name="40% - 强调文字颜色 3 3 3 3" xfId="3607" xr:uid="{00000000-0005-0000-0000-000097050000}"/>
    <cellStyle name="40% - 强调文字颜色 3 3 3_2015财政决算公开" xfId="3609" xr:uid="{00000000-0005-0000-0000-000098050000}"/>
    <cellStyle name="40% - 强调文字颜色 3 3 4" xfId="798" xr:uid="{00000000-0005-0000-0000-000099050000}"/>
    <cellStyle name="40% - 强调文字颜色 3 3 4 2" xfId="3610" xr:uid="{00000000-0005-0000-0000-00009A050000}"/>
    <cellStyle name="40% - 强调文字颜色 3 3 5" xfId="2465" xr:uid="{00000000-0005-0000-0000-00009B050000}"/>
    <cellStyle name="40% - 强调文字颜色 3 3_2015财政决算公开" xfId="3611" xr:uid="{00000000-0005-0000-0000-00009C050000}"/>
    <cellStyle name="40% - 强调文字颜色 3 4" xfId="799" xr:uid="{00000000-0005-0000-0000-00009D050000}"/>
    <cellStyle name="40% - 强调文字颜色 3 4 2" xfId="800" xr:uid="{00000000-0005-0000-0000-00009E050000}"/>
    <cellStyle name="40% - 强调文字颜色 3 4 2 2" xfId="684" xr:uid="{00000000-0005-0000-0000-00009F050000}"/>
    <cellStyle name="40% - 强调文字颜色 3 4 2 2 2" xfId="3614" xr:uid="{00000000-0005-0000-0000-0000A0050000}"/>
    <cellStyle name="40% - 强调文字颜色 3 4 2 3" xfId="3613" xr:uid="{00000000-0005-0000-0000-0000A1050000}"/>
    <cellStyle name="40% - 强调文字颜色 3 4 2_2015财政决算公开" xfId="3615" xr:uid="{00000000-0005-0000-0000-0000A2050000}"/>
    <cellStyle name="40% - 强调文字颜色 3 4 3" xfId="801" xr:uid="{00000000-0005-0000-0000-0000A3050000}"/>
    <cellStyle name="40% - 强调文字颜色 3 4 3 2" xfId="3616" xr:uid="{00000000-0005-0000-0000-0000A4050000}"/>
    <cellStyle name="40% - 强调文字颜色 3 4 4" xfId="3612" xr:uid="{00000000-0005-0000-0000-0000A5050000}"/>
    <cellStyle name="40% - 强调文字颜色 3 4_2015财政决算公开" xfId="3617" xr:uid="{00000000-0005-0000-0000-0000A6050000}"/>
    <cellStyle name="40% - 强调文字颜色 3 5" xfId="802" xr:uid="{00000000-0005-0000-0000-0000A7050000}"/>
    <cellStyle name="40% - 强调文字颜色 3 5 2" xfId="803" xr:uid="{00000000-0005-0000-0000-0000A8050000}"/>
    <cellStyle name="40% - 强调文字颜色 3 5 2 2" xfId="804" xr:uid="{00000000-0005-0000-0000-0000A9050000}"/>
    <cellStyle name="40% - 强调文字颜色 3 5 2 2 2" xfId="3620" xr:uid="{00000000-0005-0000-0000-0000AA050000}"/>
    <cellStyle name="40% - 强调文字颜色 3 5 2 3" xfId="3619" xr:uid="{00000000-0005-0000-0000-0000AB050000}"/>
    <cellStyle name="40% - 强调文字颜色 3 5 2_2015财政决算公开" xfId="3621" xr:uid="{00000000-0005-0000-0000-0000AC050000}"/>
    <cellStyle name="40% - 强调文字颜色 3 5 3" xfId="805" xr:uid="{00000000-0005-0000-0000-0000AD050000}"/>
    <cellStyle name="40% - 强调文字颜色 3 5 3 2" xfId="3622" xr:uid="{00000000-0005-0000-0000-0000AE050000}"/>
    <cellStyle name="40% - 强调文字颜色 3 5 4" xfId="3618" xr:uid="{00000000-0005-0000-0000-0000AF050000}"/>
    <cellStyle name="40% - 强调文字颜色 3 5_2015财政决算公开" xfId="3623" xr:uid="{00000000-0005-0000-0000-0000B0050000}"/>
    <cellStyle name="40% - 强调文字颜色 3 6" xfId="806" xr:uid="{00000000-0005-0000-0000-0000B1050000}"/>
    <cellStyle name="40% - 强调文字颜色 3 6 2" xfId="807" xr:uid="{00000000-0005-0000-0000-0000B2050000}"/>
    <cellStyle name="40% - 强调文字颜色 3 6 2 2" xfId="3625" xr:uid="{00000000-0005-0000-0000-0000B3050000}"/>
    <cellStyle name="40% - 强调文字颜色 3 6 3" xfId="3624" xr:uid="{00000000-0005-0000-0000-0000B4050000}"/>
    <cellStyle name="40% - 强调文字颜色 3 6_2015财政决算公开" xfId="3626" xr:uid="{00000000-0005-0000-0000-0000B5050000}"/>
    <cellStyle name="40% - 强调文字颜色 3 7" xfId="493" xr:uid="{00000000-0005-0000-0000-0000B6050000}"/>
    <cellStyle name="40% - 强调文字颜色 3 7 2" xfId="3627" xr:uid="{00000000-0005-0000-0000-0000B7050000}"/>
    <cellStyle name="40% - 强调文字颜色 3 8" xfId="2458" xr:uid="{00000000-0005-0000-0000-0000B8050000}"/>
    <cellStyle name="40% - 强调文字颜色 3 9" xfId="3585" xr:uid="{00000000-0005-0000-0000-0000B9050000}"/>
    <cellStyle name="40% - 强调文字颜色 4" xfId="808" xr:uid="{00000000-0005-0000-0000-0000BA050000}"/>
    <cellStyle name="40% - 强调文字颜色 4 2" xfId="809" xr:uid="{00000000-0005-0000-0000-0000BB050000}"/>
    <cellStyle name="40% - 强调文字颜色 4 2 2" xfId="810" xr:uid="{00000000-0005-0000-0000-0000BC050000}"/>
    <cellStyle name="40% - 强调文字颜色 4 2 2 2" xfId="811" xr:uid="{00000000-0005-0000-0000-0000BD050000}"/>
    <cellStyle name="40% - 强调文字颜色 4 2 2 2 2" xfId="812" xr:uid="{00000000-0005-0000-0000-0000BE050000}"/>
    <cellStyle name="40% - 强调文字颜色 4 2 2 2 2 2" xfId="3630" xr:uid="{00000000-0005-0000-0000-0000BF050000}"/>
    <cellStyle name="40% - 强调文字颜色 4 2 2 2 3" xfId="2469" xr:uid="{00000000-0005-0000-0000-0000C0050000}"/>
    <cellStyle name="40% - 强调文字颜色 4 2 2 2_2015财政决算公开" xfId="3631" xr:uid="{00000000-0005-0000-0000-0000C1050000}"/>
    <cellStyle name="40% - 强调文字颜色 4 2 2 3" xfId="814" xr:uid="{00000000-0005-0000-0000-0000C2050000}"/>
    <cellStyle name="40% - 强调文字颜色 4 2 2 3 2" xfId="2470" xr:uid="{00000000-0005-0000-0000-0000C3050000}"/>
    <cellStyle name="40% - 强调文字颜色 4 2 2 4" xfId="2468" xr:uid="{00000000-0005-0000-0000-0000C4050000}"/>
    <cellStyle name="40% - 强调文字颜色 4 2 2_2015财政决算公开" xfId="3632" xr:uid="{00000000-0005-0000-0000-0000C5050000}"/>
    <cellStyle name="40% - 强调文字颜色 4 2 3" xfId="815" xr:uid="{00000000-0005-0000-0000-0000C6050000}"/>
    <cellStyle name="40% - 强调文字颜色 4 2 3 2" xfId="818" xr:uid="{00000000-0005-0000-0000-0000C7050000}"/>
    <cellStyle name="40% - 强调文字颜色 4 2 3 2 2" xfId="821" xr:uid="{00000000-0005-0000-0000-0000C8050000}"/>
    <cellStyle name="40% - 强调文字颜色 4 2 3 2 2 2" xfId="3635" xr:uid="{00000000-0005-0000-0000-0000C9050000}"/>
    <cellStyle name="40% - 强调文字颜色 4 2 3 2 3" xfId="3634" xr:uid="{00000000-0005-0000-0000-0000CA050000}"/>
    <cellStyle name="40% - 强调文字颜色 4 2 3 2_2015财政决算公开" xfId="3636" xr:uid="{00000000-0005-0000-0000-0000CB050000}"/>
    <cellStyle name="40% - 强调文字颜色 4 2 3 3" xfId="824" xr:uid="{00000000-0005-0000-0000-0000CC050000}"/>
    <cellStyle name="40% - 强调文字颜色 4 2 3 3 2" xfId="3637" xr:uid="{00000000-0005-0000-0000-0000CD050000}"/>
    <cellStyle name="40% - 强调文字颜色 4 2 3 4" xfId="2471" xr:uid="{00000000-0005-0000-0000-0000CE050000}"/>
    <cellStyle name="40% - 强调文字颜色 4 2 3 5" xfId="3633" xr:uid="{00000000-0005-0000-0000-0000CF050000}"/>
    <cellStyle name="40% - 强调文字颜色 4 2 3_2015财政决算公开" xfId="3638" xr:uid="{00000000-0005-0000-0000-0000D0050000}"/>
    <cellStyle name="40% - 强调文字颜色 4 2 4" xfId="825" xr:uid="{00000000-0005-0000-0000-0000D1050000}"/>
    <cellStyle name="40% - 强调文字颜色 4 2 4 2" xfId="827" xr:uid="{00000000-0005-0000-0000-0000D2050000}"/>
    <cellStyle name="40% - 强调文字颜色 4 2 4 2 2" xfId="3640" xr:uid="{00000000-0005-0000-0000-0000D3050000}"/>
    <cellStyle name="40% - 强调文字颜色 4 2 4 3" xfId="2472" xr:uid="{00000000-0005-0000-0000-0000D4050000}"/>
    <cellStyle name="40% - 强调文字颜色 4 2 4 4" xfId="3639" xr:uid="{00000000-0005-0000-0000-0000D5050000}"/>
    <cellStyle name="40% - 强调文字颜色 4 2 4_2015财政决算公开" xfId="3641" xr:uid="{00000000-0005-0000-0000-0000D6050000}"/>
    <cellStyle name="40% - 强调文字颜色 4 2 5" xfId="828" xr:uid="{00000000-0005-0000-0000-0000D7050000}"/>
    <cellStyle name="40% - 强调文字颜色 4 2 5 2" xfId="3642" xr:uid="{00000000-0005-0000-0000-0000D8050000}"/>
    <cellStyle name="40% - 强调文字颜色 4 2 6" xfId="2467" xr:uid="{00000000-0005-0000-0000-0000D9050000}"/>
    <cellStyle name="40% - 强调文字颜色 4 2 7" xfId="3629" xr:uid="{00000000-0005-0000-0000-0000DA050000}"/>
    <cellStyle name="40% - 强调文字颜色 4 2_2015财政决算公开" xfId="3643" xr:uid="{00000000-0005-0000-0000-0000DB050000}"/>
    <cellStyle name="40% - 强调文字颜色 4 3" xfId="829" xr:uid="{00000000-0005-0000-0000-0000DC050000}"/>
    <cellStyle name="40% - 强调文字颜色 4 3 2" xfId="830" xr:uid="{00000000-0005-0000-0000-0000DD050000}"/>
    <cellStyle name="40% - 强调文字颜色 4 3 2 2" xfId="831" xr:uid="{00000000-0005-0000-0000-0000DE050000}"/>
    <cellStyle name="40% - 强调文字颜色 4 3 2 2 2" xfId="832" xr:uid="{00000000-0005-0000-0000-0000DF050000}"/>
    <cellStyle name="40% - 强调文字颜色 4 3 2 2 2 2" xfId="3646" xr:uid="{00000000-0005-0000-0000-0000E0050000}"/>
    <cellStyle name="40% - 强调文字颜色 4 3 2 2 3" xfId="3645" xr:uid="{00000000-0005-0000-0000-0000E1050000}"/>
    <cellStyle name="40% - 强调文字颜色 4 3 2 2_2015财政决算公开" xfId="3647" xr:uid="{00000000-0005-0000-0000-0000E2050000}"/>
    <cellStyle name="40% - 强调文字颜色 4 3 2 3" xfId="834" xr:uid="{00000000-0005-0000-0000-0000E3050000}"/>
    <cellStyle name="40% - 强调文字颜色 4 3 2 3 2" xfId="3648" xr:uid="{00000000-0005-0000-0000-0000E4050000}"/>
    <cellStyle name="40% - 强调文字颜色 4 3 2 4" xfId="3644" xr:uid="{00000000-0005-0000-0000-0000E5050000}"/>
    <cellStyle name="40% - 强调文字颜色 4 3 2_2015财政决算公开" xfId="3649" xr:uid="{00000000-0005-0000-0000-0000E6050000}"/>
    <cellStyle name="40% - 强调文字颜色 4 3 3" xfId="835" xr:uid="{00000000-0005-0000-0000-0000E7050000}"/>
    <cellStyle name="40% - 强调文字颜色 4 3 3 2" xfId="837" xr:uid="{00000000-0005-0000-0000-0000E8050000}"/>
    <cellStyle name="40% - 强调文字颜色 4 3 3 2 2" xfId="3651" xr:uid="{00000000-0005-0000-0000-0000E9050000}"/>
    <cellStyle name="40% - 强调文字颜色 4 3 3 3" xfId="3650" xr:uid="{00000000-0005-0000-0000-0000EA050000}"/>
    <cellStyle name="40% - 强调文字颜色 4 3 3_2015财政决算公开" xfId="3652" xr:uid="{00000000-0005-0000-0000-0000EB050000}"/>
    <cellStyle name="40% - 强调文字颜色 4 3 4" xfId="838" xr:uid="{00000000-0005-0000-0000-0000EC050000}"/>
    <cellStyle name="40% - 强调文字颜色 4 3 4 2" xfId="3653" xr:uid="{00000000-0005-0000-0000-0000ED050000}"/>
    <cellStyle name="40% - 强调文字颜色 4 3 5" xfId="2473" xr:uid="{00000000-0005-0000-0000-0000EE050000}"/>
    <cellStyle name="40% - 强调文字颜色 4 3_2015财政决算公开" xfId="3654" xr:uid="{00000000-0005-0000-0000-0000EF050000}"/>
    <cellStyle name="40% - 强调文字颜色 4 4" xfId="839" xr:uid="{00000000-0005-0000-0000-0000F0050000}"/>
    <cellStyle name="40% - 强调文字颜色 4 4 2" xfId="840" xr:uid="{00000000-0005-0000-0000-0000F1050000}"/>
    <cellStyle name="40% - 强调文字颜色 4 4 2 2" xfId="841" xr:uid="{00000000-0005-0000-0000-0000F2050000}"/>
    <cellStyle name="40% - 强调文字颜色 4 4 2 2 2" xfId="3657" xr:uid="{00000000-0005-0000-0000-0000F3050000}"/>
    <cellStyle name="40% - 强调文字颜色 4 4 2 3" xfId="3656" xr:uid="{00000000-0005-0000-0000-0000F4050000}"/>
    <cellStyle name="40% - 强调文字颜色 4 4 2_2015财政决算公开" xfId="3658" xr:uid="{00000000-0005-0000-0000-0000F5050000}"/>
    <cellStyle name="40% - 强调文字颜色 4 4 3" xfId="842" xr:uid="{00000000-0005-0000-0000-0000F6050000}"/>
    <cellStyle name="40% - 强调文字颜色 4 4 3 2" xfId="3659" xr:uid="{00000000-0005-0000-0000-0000F7050000}"/>
    <cellStyle name="40% - 强调文字颜色 4 4 4" xfId="3655" xr:uid="{00000000-0005-0000-0000-0000F8050000}"/>
    <cellStyle name="40% - 强调文字颜色 4 4_2015财政决算公开" xfId="3660" xr:uid="{00000000-0005-0000-0000-0000F9050000}"/>
    <cellStyle name="40% - 强调文字颜色 4 5" xfId="843" xr:uid="{00000000-0005-0000-0000-0000FA050000}"/>
    <cellStyle name="40% - 强调文字颜色 4 5 2" xfId="844" xr:uid="{00000000-0005-0000-0000-0000FB050000}"/>
    <cellStyle name="40% - 强调文字颜色 4 5 2 2" xfId="845" xr:uid="{00000000-0005-0000-0000-0000FC050000}"/>
    <cellStyle name="40% - 强调文字颜色 4 5 2 2 2" xfId="3663" xr:uid="{00000000-0005-0000-0000-0000FD050000}"/>
    <cellStyle name="40% - 强调文字颜色 4 5 2 3" xfId="3662" xr:uid="{00000000-0005-0000-0000-0000FE050000}"/>
    <cellStyle name="40% - 强调文字颜色 4 5 2_2015财政决算公开" xfId="3664" xr:uid="{00000000-0005-0000-0000-0000FF050000}"/>
    <cellStyle name="40% - 强调文字颜色 4 5 3" xfId="846" xr:uid="{00000000-0005-0000-0000-000000060000}"/>
    <cellStyle name="40% - 强调文字颜色 4 5 3 2" xfId="3665" xr:uid="{00000000-0005-0000-0000-000001060000}"/>
    <cellStyle name="40% - 强调文字颜色 4 5 4" xfId="3661" xr:uid="{00000000-0005-0000-0000-000002060000}"/>
    <cellStyle name="40% - 强调文字颜色 4 5_2015财政决算公开" xfId="3666" xr:uid="{00000000-0005-0000-0000-000003060000}"/>
    <cellStyle name="40% - 强调文字颜色 4 6" xfId="847" xr:uid="{00000000-0005-0000-0000-000004060000}"/>
    <cellStyle name="40% - 强调文字颜色 4 6 2" xfId="848" xr:uid="{00000000-0005-0000-0000-000005060000}"/>
    <cellStyle name="40% - 强调文字颜色 4 6 2 2" xfId="3668" xr:uid="{00000000-0005-0000-0000-000006060000}"/>
    <cellStyle name="40% - 强调文字颜色 4 6 3" xfId="3667" xr:uid="{00000000-0005-0000-0000-000007060000}"/>
    <cellStyle name="40% - 强调文字颜色 4 6_2015财政决算公开" xfId="3669" xr:uid="{00000000-0005-0000-0000-000008060000}"/>
    <cellStyle name="40% - 强调文字颜色 4 7" xfId="849" xr:uid="{00000000-0005-0000-0000-000009060000}"/>
    <cellStyle name="40% - 强调文字颜色 4 7 2" xfId="3670" xr:uid="{00000000-0005-0000-0000-00000A060000}"/>
    <cellStyle name="40% - 强调文字颜色 4 8" xfId="2466" xr:uid="{00000000-0005-0000-0000-00000B060000}"/>
    <cellStyle name="40% - 强调文字颜色 4 9" xfId="3628" xr:uid="{00000000-0005-0000-0000-00000C060000}"/>
    <cellStyle name="40% - 强调文字颜色 5" xfId="850" xr:uid="{00000000-0005-0000-0000-00000D060000}"/>
    <cellStyle name="40% - 强调文字颜色 5 2" xfId="852" xr:uid="{00000000-0005-0000-0000-00000E060000}"/>
    <cellStyle name="40% - 强调文字颜色 5 2 2" xfId="854" xr:uid="{00000000-0005-0000-0000-00000F060000}"/>
    <cellStyle name="40% - 强调文字颜色 5 2 2 2" xfId="856" xr:uid="{00000000-0005-0000-0000-000010060000}"/>
    <cellStyle name="40% - 强调文字颜色 5 2 2 2 2" xfId="277" xr:uid="{00000000-0005-0000-0000-000011060000}"/>
    <cellStyle name="40% - 强调文字颜色 5 2 2 2 2 2" xfId="3671" xr:uid="{00000000-0005-0000-0000-000012060000}"/>
    <cellStyle name="40% - 强调文字颜色 5 2 2 2 3" xfId="2477" xr:uid="{00000000-0005-0000-0000-000013060000}"/>
    <cellStyle name="40% - 强调文字颜色 5 2 2 2_2015财政决算公开" xfId="3672" xr:uid="{00000000-0005-0000-0000-000014060000}"/>
    <cellStyle name="40% - 强调文字颜色 5 2 2 3" xfId="859" xr:uid="{00000000-0005-0000-0000-000015060000}"/>
    <cellStyle name="40% - 强调文字颜色 5 2 2 3 2" xfId="2478" xr:uid="{00000000-0005-0000-0000-000016060000}"/>
    <cellStyle name="40% - 强调文字颜色 5 2 2 4" xfId="2476" xr:uid="{00000000-0005-0000-0000-000017060000}"/>
    <cellStyle name="40% - 强调文字颜色 5 2 2_2015财政决算公开" xfId="3673" xr:uid="{00000000-0005-0000-0000-000018060000}"/>
    <cellStyle name="40% - 强调文字颜色 5 2 3" xfId="860" xr:uid="{00000000-0005-0000-0000-000019060000}"/>
    <cellStyle name="40% - 强调文字颜色 5 2 3 2" xfId="863" xr:uid="{00000000-0005-0000-0000-00001A060000}"/>
    <cellStyle name="40% - 强调文字颜色 5 2 3 2 2" xfId="3674" xr:uid="{00000000-0005-0000-0000-00001B060000}"/>
    <cellStyle name="40% - 强调文字颜色 5 2 3 3" xfId="2479" xr:uid="{00000000-0005-0000-0000-00001C060000}"/>
    <cellStyle name="40% - 强调文字颜色 5 2 3_2015财政决算公开" xfId="3675" xr:uid="{00000000-0005-0000-0000-00001D060000}"/>
    <cellStyle name="40% - 强调文字颜色 5 2 4" xfId="864" xr:uid="{00000000-0005-0000-0000-00001E060000}"/>
    <cellStyle name="40% - 强调文字颜色 5 2 4 2" xfId="2480" xr:uid="{00000000-0005-0000-0000-00001F060000}"/>
    <cellStyle name="40% - 强调文字颜色 5 2 5" xfId="2475" xr:uid="{00000000-0005-0000-0000-000020060000}"/>
    <cellStyle name="40% - 强调文字颜色 5 2_2015财政决算公开" xfId="3676" xr:uid="{00000000-0005-0000-0000-000021060000}"/>
    <cellStyle name="40% - 强调文字颜色 5 3" xfId="866" xr:uid="{00000000-0005-0000-0000-000022060000}"/>
    <cellStyle name="40% - 强调文字颜色 5 3 2" xfId="867" xr:uid="{00000000-0005-0000-0000-000023060000}"/>
    <cellStyle name="40% - 强调文字颜色 5 3 2 2" xfId="869" xr:uid="{00000000-0005-0000-0000-000024060000}"/>
    <cellStyle name="40% - 强调文字颜色 5 3 2 2 2" xfId="35" xr:uid="{00000000-0005-0000-0000-000025060000}"/>
    <cellStyle name="40% - 强调文字颜色 5 3 2 2 2 2" xfId="3679" xr:uid="{00000000-0005-0000-0000-000026060000}"/>
    <cellStyle name="40% - 强调文字颜色 5 3 2 2 3" xfId="3678" xr:uid="{00000000-0005-0000-0000-000027060000}"/>
    <cellStyle name="40% - 强调文字颜色 5 3 2 2_2015财政决算公开" xfId="3680" xr:uid="{00000000-0005-0000-0000-000028060000}"/>
    <cellStyle name="40% - 强调文字颜色 5 3 2 3" xfId="872" xr:uid="{00000000-0005-0000-0000-000029060000}"/>
    <cellStyle name="40% - 强调文字颜色 5 3 2 3 2" xfId="3681" xr:uid="{00000000-0005-0000-0000-00002A060000}"/>
    <cellStyle name="40% - 强调文字颜色 5 3 2 4" xfId="3677" xr:uid="{00000000-0005-0000-0000-00002B060000}"/>
    <cellStyle name="40% - 强调文字颜色 5 3 2_2015财政决算公开" xfId="3682" xr:uid="{00000000-0005-0000-0000-00002C060000}"/>
    <cellStyle name="40% - 强调文字颜色 5 3 3" xfId="873" xr:uid="{00000000-0005-0000-0000-00002D060000}"/>
    <cellStyle name="40% - 强调文字颜色 5 3 3 2" xfId="875" xr:uid="{00000000-0005-0000-0000-00002E060000}"/>
    <cellStyle name="40% - 强调文字颜色 5 3 3 2 2" xfId="3684" xr:uid="{00000000-0005-0000-0000-00002F060000}"/>
    <cellStyle name="40% - 强调文字颜色 5 3 3 3" xfId="3683" xr:uid="{00000000-0005-0000-0000-000030060000}"/>
    <cellStyle name="40% - 强调文字颜色 5 3 3_2015财政决算公开" xfId="3685" xr:uid="{00000000-0005-0000-0000-000031060000}"/>
    <cellStyle name="40% - 强调文字颜色 5 3 4" xfId="876" xr:uid="{00000000-0005-0000-0000-000032060000}"/>
    <cellStyle name="40% - 强调文字颜色 5 3 4 2" xfId="3686" xr:uid="{00000000-0005-0000-0000-000033060000}"/>
    <cellStyle name="40% - 强调文字颜色 5 3 5" xfId="2481" xr:uid="{00000000-0005-0000-0000-000034060000}"/>
    <cellStyle name="40% - 强调文字颜色 5 3_2015财政决算公开" xfId="3687" xr:uid="{00000000-0005-0000-0000-000035060000}"/>
    <cellStyle name="40% - 强调文字颜色 5 4" xfId="877" xr:uid="{00000000-0005-0000-0000-000036060000}"/>
    <cellStyle name="40% - 强调文字颜色 5 4 2" xfId="878" xr:uid="{00000000-0005-0000-0000-000037060000}"/>
    <cellStyle name="40% - 强调文字颜色 5 4 2 2" xfId="880" xr:uid="{00000000-0005-0000-0000-000038060000}"/>
    <cellStyle name="40% - 强调文字颜色 5 4 2 2 2" xfId="3690" xr:uid="{00000000-0005-0000-0000-000039060000}"/>
    <cellStyle name="40% - 强调文字颜色 5 4 2 3" xfId="3689" xr:uid="{00000000-0005-0000-0000-00003A060000}"/>
    <cellStyle name="40% - 强调文字颜色 5 4 2_2015财政决算公开" xfId="3691" xr:uid="{00000000-0005-0000-0000-00003B060000}"/>
    <cellStyle name="40% - 强调文字颜色 5 4 3" xfId="881" xr:uid="{00000000-0005-0000-0000-00003C060000}"/>
    <cellStyle name="40% - 强调文字颜色 5 4 3 2" xfId="3692" xr:uid="{00000000-0005-0000-0000-00003D060000}"/>
    <cellStyle name="40% - 强调文字颜色 5 4 4" xfId="3688" xr:uid="{00000000-0005-0000-0000-00003E060000}"/>
    <cellStyle name="40% - 强调文字颜色 5 4_2015财政决算公开" xfId="3693" xr:uid="{00000000-0005-0000-0000-00003F060000}"/>
    <cellStyle name="40% - 强调文字颜色 5 5" xfId="882" xr:uid="{00000000-0005-0000-0000-000040060000}"/>
    <cellStyle name="40% - 强调文字颜色 5 5 2" xfId="883" xr:uid="{00000000-0005-0000-0000-000041060000}"/>
    <cellStyle name="40% - 强调文字颜色 5 5 2 2" xfId="885" xr:uid="{00000000-0005-0000-0000-000042060000}"/>
    <cellStyle name="40% - 强调文字颜色 5 5 2 2 2" xfId="3696" xr:uid="{00000000-0005-0000-0000-000043060000}"/>
    <cellStyle name="40% - 强调文字颜色 5 5 2 3" xfId="3695" xr:uid="{00000000-0005-0000-0000-000044060000}"/>
    <cellStyle name="40% - 强调文字颜色 5 5 2_2015财政决算公开" xfId="3697" xr:uid="{00000000-0005-0000-0000-000045060000}"/>
    <cellStyle name="40% - 强调文字颜色 5 5 3" xfId="886" xr:uid="{00000000-0005-0000-0000-000046060000}"/>
    <cellStyle name="40% - 强调文字颜色 5 5 3 2" xfId="3698" xr:uid="{00000000-0005-0000-0000-000047060000}"/>
    <cellStyle name="40% - 强调文字颜色 5 5 4" xfId="3694" xr:uid="{00000000-0005-0000-0000-000048060000}"/>
    <cellStyle name="40% - 强调文字颜色 5 5_2015财政决算公开" xfId="3699" xr:uid="{00000000-0005-0000-0000-000049060000}"/>
    <cellStyle name="40% - 强调文字颜色 5 6" xfId="889" xr:uid="{00000000-0005-0000-0000-00004A060000}"/>
    <cellStyle name="40% - 强调文字颜色 5 6 2" xfId="892" xr:uid="{00000000-0005-0000-0000-00004B060000}"/>
    <cellStyle name="40% - 强调文字颜色 5 6 2 2" xfId="3701" xr:uid="{00000000-0005-0000-0000-00004C060000}"/>
    <cellStyle name="40% - 强调文字颜色 5 6 3" xfId="3700" xr:uid="{00000000-0005-0000-0000-00004D060000}"/>
    <cellStyle name="40% - 强调文字颜色 5 6_2015财政决算公开" xfId="3702" xr:uid="{00000000-0005-0000-0000-00004E060000}"/>
    <cellStyle name="40% - 强调文字颜色 5 7" xfId="895" xr:uid="{00000000-0005-0000-0000-00004F060000}"/>
    <cellStyle name="40% - 强调文字颜色 5 7 2" xfId="3703" xr:uid="{00000000-0005-0000-0000-000050060000}"/>
    <cellStyle name="40% - 强调文字颜色 5 8" xfId="2474" xr:uid="{00000000-0005-0000-0000-000051060000}"/>
    <cellStyle name="40% - 强调文字颜色 6" xfId="896" xr:uid="{00000000-0005-0000-0000-000052060000}"/>
    <cellStyle name="40% - 强调文字颜色 6 2" xfId="898" xr:uid="{00000000-0005-0000-0000-000053060000}"/>
    <cellStyle name="40% - 强调文字颜色 6 2 2" xfId="900" xr:uid="{00000000-0005-0000-0000-000054060000}"/>
    <cellStyle name="40% - 强调文字颜色 6 2 2 2" xfId="903" xr:uid="{00000000-0005-0000-0000-000055060000}"/>
    <cellStyle name="40% - 强调文字颜色 6 2 2 2 2" xfId="905" xr:uid="{00000000-0005-0000-0000-000056060000}"/>
    <cellStyle name="40% - 强调文字颜色 6 2 2 2 2 2" xfId="3706" xr:uid="{00000000-0005-0000-0000-000057060000}"/>
    <cellStyle name="40% - 强调文字颜色 6 2 2 2 3" xfId="2485" xr:uid="{00000000-0005-0000-0000-000058060000}"/>
    <cellStyle name="40% - 强调文字颜色 6 2 2 2_2015财政决算公开" xfId="3707" xr:uid="{00000000-0005-0000-0000-000059060000}"/>
    <cellStyle name="40% - 强调文字颜色 6 2 2 3" xfId="908" xr:uid="{00000000-0005-0000-0000-00005A060000}"/>
    <cellStyle name="40% - 强调文字颜色 6 2 2 3 2" xfId="2486" xr:uid="{00000000-0005-0000-0000-00005B060000}"/>
    <cellStyle name="40% - 强调文字颜色 6 2 2 4" xfId="2484" xr:uid="{00000000-0005-0000-0000-00005C060000}"/>
    <cellStyle name="40% - 强调文字颜色 6 2 2_2015财政决算公开" xfId="3708" xr:uid="{00000000-0005-0000-0000-00005D060000}"/>
    <cellStyle name="40% - 强调文字颜色 6 2 3" xfId="909" xr:uid="{00000000-0005-0000-0000-00005E060000}"/>
    <cellStyle name="40% - 强调文字颜色 6 2 3 2" xfId="911" xr:uid="{00000000-0005-0000-0000-00005F060000}"/>
    <cellStyle name="40% - 强调文字颜色 6 2 3 2 2" xfId="913" xr:uid="{00000000-0005-0000-0000-000060060000}"/>
    <cellStyle name="40% - 强调文字颜色 6 2 3 2 2 2" xfId="3711" xr:uid="{00000000-0005-0000-0000-000061060000}"/>
    <cellStyle name="40% - 强调文字颜色 6 2 3 2 3" xfId="3710" xr:uid="{00000000-0005-0000-0000-000062060000}"/>
    <cellStyle name="40% - 强调文字颜色 6 2 3 2_2015财政决算公开" xfId="3712" xr:uid="{00000000-0005-0000-0000-000063060000}"/>
    <cellStyle name="40% - 强调文字颜色 6 2 3 3" xfId="915" xr:uid="{00000000-0005-0000-0000-000064060000}"/>
    <cellStyle name="40% - 强调文字颜色 6 2 3 3 2" xfId="3713" xr:uid="{00000000-0005-0000-0000-000065060000}"/>
    <cellStyle name="40% - 强调文字颜色 6 2 3 4" xfId="2487" xr:uid="{00000000-0005-0000-0000-000066060000}"/>
    <cellStyle name="40% - 强调文字颜色 6 2 3 5" xfId="3709" xr:uid="{00000000-0005-0000-0000-000067060000}"/>
    <cellStyle name="40% - 强调文字颜色 6 2 3_2015财政决算公开" xfId="3714" xr:uid="{00000000-0005-0000-0000-000068060000}"/>
    <cellStyle name="40% - 强调文字颜色 6 2 4" xfId="917" xr:uid="{00000000-0005-0000-0000-000069060000}"/>
    <cellStyle name="40% - 强调文字颜色 6 2 4 2" xfId="919" xr:uid="{00000000-0005-0000-0000-00006A060000}"/>
    <cellStyle name="40% - 强调文字颜色 6 2 4 2 2" xfId="3716" xr:uid="{00000000-0005-0000-0000-00006B060000}"/>
    <cellStyle name="40% - 强调文字颜色 6 2 4 3" xfId="2488" xr:uid="{00000000-0005-0000-0000-00006C060000}"/>
    <cellStyle name="40% - 强调文字颜色 6 2 4 4" xfId="3715" xr:uid="{00000000-0005-0000-0000-00006D060000}"/>
    <cellStyle name="40% - 强调文字颜色 6 2 4_2015财政决算公开" xfId="3717" xr:uid="{00000000-0005-0000-0000-00006E060000}"/>
    <cellStyle name="40% - 强调文字颜色 6 2 5" xfId="921" xr:uid="{00000000-0005-0000-0000-00006F060000}"/>
    <cellStyle name="40% - 强调文字颜色 6 2 5 2" xfId="3718" xr:uid="{00000000-0005-0000-0000-000070060000}"/>
    <cellStyle name="40% - 强调文字颜色 6 2 6" xfId="2483" xr:uid="{00000000-0005-0000-0000-000071060000}"/>
    <cellStyle name="40% - 强调文字颜色 6 2 7" xfId="3705" xr:uid="{00000000-0005-0000-0000-000072060000}"/>
    <cellStyle name="40% - 强调文字颜色 6 2_2015财政决算公开" xfId="3719" xr:uid="{00000000-0005-0000-0000-000073060000}"/>
    <cellStyle name="40% - 强调文字颜色 6 3" xfId="923" xr:uid="{00000000-0005-0000-0000-000074060000}"/>
    <cellStyle name="40% - 强调文字颜色 6 3 2" xfId="924" xr:uid="{00000000-0005-0000-0000-000075060000}"/>
    <cellStyle name="40% - 强调文字颜色 6 3 2 2" xfId="926" xr:uid="{00000000-0005-0000-0000-000076060000}"/>
    <cellStyle name="40% - 强调文字颜色 6 3 2 2 2" xfId="927" xr:uid="{00000000-0005-0000-0000-000077060000}"/>
    <cellStyle name="40% - 强调文字颜色 6 3 2 2 2 2" xfId="3722" xr:uid="{00000000-0005-0000-0000-000078060000}"/>
    <cellStyle name="40% - 强调文字颜色 6 3 2 2 3" xfId="3721" xr:uid="{00000000-0005-0000-0000-000079060000}"/>
    <cellStyle name="40% - 强调文字颜色 6 3 2 2_2015财政决算公开" xfId="3723" xr:uid="{00000000-0005-0000-0000-00007A060000}"/>
    <cellStyle name="40% - 强调文字颜色 6 3 2 3" xfId="928" xr:uid="{00000000-0005-0000-0000-00007B060000}"/>
    <cellStyle name="40% - 强调文字颜色 6 3 2 3 2" xfId="3724" xr:uid="{00000000-0005-0000-0000-00007C060000}"/>
    <cellStyle name="40% - 强调文字颜色 6 3 2 4" xfId="3720" xr:uid="{00000000-0005-0000-0000-00007D060000}"/>
    <cellStyle name="40% - 强调文字颜色 6 3 2_2015财政决算公开" xfId="3725" xr:uid="{00000000-0005-0000-0000-00007E060000}"/>
    <cellStyle name="40% - 强调文字颜色 6 3 3" xfId="930" xr:uid="{00000000-0005-0000-0000-00007F060000}"/>
    <cellStyle name="40% - 强调文字颜色 6 3 3 2" xfId="932" xr:uid="{00000000-0005-0000-0000-000080060000}"/>
    <cellStyle name="40% - 强调文字颜色 6 3 3 2 2" xfId="3727" xr:uid="{00000000-0005-0000-0000-000081060000}"/>
    <cellStyle name="40% - 强调文字颜色 6 3 3 3" xfId="3726" xr:uid="{00000000-0005-0000-0000-000082060000}"/>
    <cellStyle name="40% - 强调文字颜色 6 3 3_2015财政决算公开" xfId="3728" xr:uid="{00000000-0005-0000-0000-000083060000}"/>
    <cellStyle name="40% - 强调文字颜色 6 3 4" xfId="934" xr:uid="{00000000-0005-0000-0000-000084060000}"/>
    <cellStyle name="40% - 强调文字颜色 6 3 4 2" xfId="3729" xr:uid="{00000000-0005-0000-0000-000085060000}"/>
    <cellStyle name="40% - 强调文字颜色 6 3 5" xfId="2489" xr:uid="{00000000-0005-0000-0000-000086060000}"/>
    <cellStyle name="40% - 强调文字颜色 6 3_2015财政决算公开" xfId="3730" xr:uid="{00000000-0005-0000-0000-000087060000}"/>
    <cellStyle name="40% - 强调文字颜色 6 4" xfId="936" xr:uid="{00000000-0005-0000-0000-000088060000}"/>
    <cellStyle name="40% - 强调文字颜色 6 4 2" xfId="938" xr:uid="{00000000-0005-0000-0000-000089060000}"/>
    <cellStyle name="40% - 强调文字颜色 6 4 2 2" xfId="940" xr:uid="{00000000-0005-0000-0000-00008A060000}"/>
    <cellStyle name="40% - 强调文字颜色 6 4 2 2 2" xfId="3733" xr:uid="{00000000-0005-0000-0000-00008B060000}"/>
    <cellStyle name="40% - 强调文字颜色 6 4 2 3" xfId="3732" xr:uid="{00000000-0005-0000-0000-00008C060000}"/>
    <cellStyle name="40% - 强调文字颜色 6 4 2_2015财政决算公开" xfId="3734" xr:uid="{00000000-0005-0000-0000-00008D060000}"/>
    <cellStyle name="40% - 强调文字颜色 6 4 3" xfId="942" xr:uid="{00000000-0005-0000-0000-00008E060000}"/>
    <cellStyle name="40% - 强调文字颜色 6 4 3 2" xfId="3735" xr:uid="{00000000-0005-0000-0000-00008F060000}"/>
    <cellStyle name="40% - 强调文字颜色 6 4 4" xfId="3731" xr:uid="{00000000-0005-0000-0000-000090060000}"/>
    <cellStyle name="40% - 强调文字颜色 6 4_2015财政决算公开" xfId="3736" xr:uid="{00000000-0005-0000-0000-000091060000}"/>
    <cellStyle name="40% - 强调文字颜色 6 5" xfId="944" xr:uid="{00000000-0005-0000-0000-000092060000}"/>
    <cellStyle name="40% - 强调文字颜色 6 5 2" xfId="946" xr:uid="{00000000-0005-0000-0000-000093060000}"/>
    <cellStyle name="40% - 强调文字颜色 6 5 2 2" xfId="948" xr:uid="{00000000-0005-0000-0000-000094060000}"/>
    <cellStyle name="40% - 强调文字颜色 6 5 2 2 2" xfId="3739" xr:uid="{00000000-0005-0000-0000-000095060000}"/>
    <cellStyle name="40% - 强调文字颜色 6 5 2 3" xfId="3738" xr:uid="{00000000-0005-0000-0000-000096060000}"/>
    <cellStyle name="40% - 强调文字颜色 6 5 2_2015财政决算公开" xfId="3740" xr:uid="{00000000-0005-0000-0000-000097060000}"/>
    <cellStyle name="40% - 强调文字颜色 6 5 3" xfId="950" xr:uid="{00000000-0005-0000-0000-000098060000}"/>
    <cellStyle name="40% - 强调文字颜色 6 5 3 2" xfId="3741" xr:uid="{00000000-0005-0000-0000-000099060000}"/>
    <cellStyle name="40% - 强调文字颜色 6 5 4" xfId="3737" xr:uid="{00000000-0005-0000-0000-00009A060000}"/>
    <cellStyle name="40% - 强调文字颜色 6 5_2015财政决算公开" xfId="3742" xr:uid="{00000000-0005-0000-0000-00009B060000}"/>
    <cellStyle name="40% - 强调文字颜色 6 6" xfId="954" xr:uid="{00000000-0005-0000-0000-00009C060000}"/>
    <cellStyle name="40% - 强调文字颜色 6 6 2" xfId="957" xr:uid="{00000000-0005-0000-0000-00009D060000}"/>
    <cellStyle name="40% - 强调文字颜色 6 6 2 2" xfId="3744" xr:uid="{00000000-0005-0000-0000-00009E060000}"/>
    <cellStyle name="40% - 强调文字颜色 6 6 3" xfId="3743" xr:uid="{00000000-0005-0000-0000-00009F060000}"/>
    <cellStyle name="40% - 强调文字颜色 6 6_2015财政决算公开" xfId="3745" xr:uid="{00000000-0005-0000-0000-0000A0060000}"/>
    <cellStyle name="40% - 强调文字颜色 6 7" xfId="960" xr:uid="{00000000-0005-0000-0000-0000A1060000}"/>
    <cellStyle name="40% - 强调文字颜色 6 7 2" xfId="3746" xr:uid="{00000000-0005-0000-0000-0000A2060000}"/>
    <cellStyle name="40% - 强调文字颜色 6 8" xfId="2482" xr:uid="{00000000-0005-0000-0000-0000A3060000}"/>
    <cellStyle name="40% - 强调文字颜色 6 9" xfId="3704" xr:uid="{00000000-0005-0000-0000-0000A4060000}"/>
    <cellStyle name="40% - 着色 1" xfId="2719" xr:uid="{00000000-0005-0000-0000-0000A5060000}"/>
    <cellStyle name="40% - 着色 2" xfId="2710" xr:uid="{00000000-0005-0000-0000-0000A6060000}"/>
    <cellStyle name="40% - 着色 2 2" xfId="2815" xr:uid="{00000000-0005-0000-0000-0000A7060000}"/>
    <cellStyle name="40% - 着色 3" xfId="2717" xr:uid="{00000000-0005-0000-0000-0000A8060000}"/>
    <cellStyle name="40% - 着色 3 2" xfId="2807" xr:uid="{00000000-0005-0000-0000-0000A9060000}"/>
    <cellStyle name="40% - 着色 4" xfId="2709" xr:uid="{00000000-0005-0000-0000-0000AA060000}"/>
    <cellStyle name="40% - 着色 4 2" xfId="2816" xr:uid="{00000000-0005-0000-0000-0000AB060000}"/>
    <cellStyle name="40% - 着色 5" xfId="2692" xr:uid="{00000000-0005-0000-0000-0000AC060000}"/>
    <cellStyle name="40% - 着色 6" xfId="2690" xr:uid="{00000000-0005-0000-0000-0000AD060000}"/>
    <cellStyle name="40% - 着色 6 2" xfId="2818" xr:uid="{00000000-0005-0000-0000-0000AE060000}"/>
    <cellStyle name="60% - 强调文字颜色 1" xfId="961" xr:uid="{00000000-0005-0000-0000-0000AF060000}"/>
    <cellStyle name="60% - 强调文字颜色 1 2" xfId="962" xr:uid="{00000000-0005-0000-0000-0000B0060000}"/>
    <cellStyle name="60% - 强调文字颜色 1 2 2" xfId="963" xr:uid="{00000000-0005-0000-0000-0000B1060000}"/>
    <cellStyle name="60% - 强调文字颜色 1 2 2 2" xfId="964" xr:uid="{00000000-0005-0000-0000-0000B2060000}"/>
    <cellStyle name="60% - 强调文字颜色 1 2 2 2 2" xfId="965" xr:uid="{00000000-0005-0000-0000-0000B3060000}"/>
    <cellStyle name="60% - 强调文字颜色 1 2 2 2 2 2" xfId="3749" xr:uid="{00000000-0005-0000-0000-0000B4060000}"/>
    <cellStyle name="60% - 强调文字颜色 1 2 2 2 3" xfId="2493" xr:uid="{00000000-0005-0000-0000-0000B5060000}"/>
    <cellStyle name="60% - 强调文字颜色 1 2 2 3" xfId="966" xr:uid="{00000000-0005-0000-0000-0000B6060000}"/>
    <cellStyle name="60% - 强调文字颜色 1 2 2 3 2" xfId="2494" xr:uid="{00000000-0005-0000-0000-0000B7060000}"/>
    <cellStyle name="60% - 强调文字颜色 1 2 2 4" xfId="2492" xr:uid="{00000000-0005-0000-0000-0000B8060000}"/>
    <cellStyle name="60% - 强调文字颜色 1 2 3" xfId="967" xr:uid="{00000000-0005-0000-0000-0000B9060000}"/>
    <cellStyle name="60% - 强调文字颜色 1 2 3 2" xfId="968" xr:uid="{00000000-0005-0000-0000-0000BA060000}"/>
    <cellStyle name="60% - 强调文字颜色 1 2 3 2 2" xfId="969" xr:uid="{00000000-0005-0000-0000-0000BB060000}"/>
    <cellStyle name="60% - 强调文字颜色 1 2 3 2 2 2" xfId="3752" xr:uid="{00000000-0005-0000-0000-0000BC060000}"/>
    <cellStyle name="60% - 强调文字颜色 1 2 3 2 3" xfId="3751" xr:uid="{00000000-0005-0000-0000-0000BD060000}"/>
    <cellStyle name="60% - 强调文字颜色 1 2 3 3" xfId="970" xr:uid="{00000000-0005-0000-0000-0000BE060000}"/>
    <cellStyle name="60% - 强调文字颜色 1 2 3 3 2" xfId="3753" xr:uid="{00000000-0005-0000-0000-0000BF060000}"/>
    <cellStyle name="60% - 强调文字颜色 1 2 3 4" xfId="2495" xr:uid="{00000000-0005-0000-0000-0000C0060000}"/>
    <cellStyle name="60% - 强调文字颜色 1 2 3 5" xfId="3750" xr:uid="{00000000-0005-0000-0000-0000C1060000}"/>
    <cellStyle name="60% - 强调文字颜色 1 2 4" xfId="972" xr:uid="{00000000-0005-0000-0000-0000C2060000}"/>
    <cellStyle name="60% - 强调文字颜色 1 2 4 2" xfId="973" xr:uid="{00000000-0005-0000-0000-0000C3060000}"/>
    <cellStyle name="60% - 强调文字颜色 1 2 4 2 2" xfId="3755" xr:uid="{00000000-0005-0000-0000-0000C4060000}"/>
    <cellStyle name="60% - 强调文字颜色 1 2 4 3" xfId="3754" xr:uid="{00000000-0005-0000-0000-0000C5060000}"/>
    <cellStyle name="60% - 强调文字颜色 1 2 5" xfId="974" xr:uid="{00000000-0005-0000-0000-0000C6060000}"/>
    <cellStyle name="60% - 强调文字颜色 1 2 5 2" xfId="3756" xr:uid="{00000000-0005-0000-0000-0000C7060000}"/>
    <cellStyle name="60% - 强调文字颜色 1 2 6" xfId="2491" xr:uid="{00000000-0005-0000-0000-0000C8060000}"/>
    <cellStyle name="60% - 强调文字颜色 1 2 7" xfId="3748" xr:uid="{00000000-0005-0000-0000-0000C9060000}"/>
    <cellStyle name="60% - 强调文字颜色 1 2_2015财政决算公开" xfId="3757" xr:uid="{00000000-0005-0000-0000-0000CA060000}"/>
    <cellStyle name="60% - 强调文字颜色 1 3" xfId="975" xr:uid="{00000000-0005-0000-0000-0000CB060000}"/>
    <cellStyle name="60% - 强调文字颜色 1 3 2" xfId="976" xr:uid="{00000000-0005-0000-0000-0000CC060000}"/>
    <cellStyle name="60% - 强调文字颜色 1 3 2 2" xfId="977" xr:uid="{00000000-0005-0000-0000-0000CD060000}"/>
    <cellStyle name="60% - 强调文字颜色 1 3 2 2 2" xfId="979" xr:uid="{00000000-0005-0000-0000-0000CE060000}"/>
    <cellStyle name="60% - 强调文字颜色 1 3 2 2 2 2" xfId="3760" xr:uid="{00000000-0005-0000-0000-0000CF060000}"/>
    <cellStyle name="60% - 强调文字颜色 1 3 2 2 3" xfId="3759" xr:uid="{00000000-0005-0000-0000-0000D0060000}"/>
    <cellStyle name="60% - 强调文字颜色 1 3 2 3" xfId="980" xr:uid="{00000000-0005-0000-0000-0000D1060000}"/>
    <cellStyle name="60% - 强调文字颜色 1 3 2 3 2" xfId="3761" xr:uid="{00000000-0005-0000-0000-0000D2060000}"/>
    <cellStyle name="60% - 强调文字颜色 1 3 2 4" xfId="3758" xr:uid="{00000000-0005-0000-0000-0000D3060000}"/>
    <cellStyle name="60% - 强调文字颜色 1 3 3" xfId="981" xr:uid="{00000000-0005-0000-0000-0000D4060000}"/>
    <cellStyle name="60% - 强调文字颜色 1 3 3 2" xfId="982" xr:uid="{00000000-0005-0000-0000-0000D5060000}"/>
    <cellStyle name="60% - 强调文字颜色 1 3 3 2 2" xfId="3763" xr:uid="{00000000-0005-0000-0000-0000D6060000}"/>
    <cellStyle name="60% - 强调文字颜色 1 3 3 3" xfId="3762" xr:uid="{00000000-0005-0000-0000-0000D7060000}"/>
    <cellStyle name="60% - 强调文字颜色 1 3 4" xfId="983" xr:uid="{00000000-0005-0000-0000-0000D8060000}"/>
    <cellStyle name="60% - 强调文字颜色 1 3 4 2" xfId="3764" xr:uid="{00000000-0005-0000-0000-0000D9060000}"/>
    <cellStyle name="60% - 强调文字颜色 1 3 5" xfId="2496" xr:uid="{00000000-0005-0000-0000-0000DA060000}"/>
    <cellStyle name="60% - 强调文字颜色 1 4" xfId="985" xr:uid="{00000000-0005-0000-0000-0000DB060000}"/>
    <cellStyle name="60% - 强调文字颜色 1 4 2" xfId="986" xr:uid="{00000000-0005-0000-0000-0000DC060000}"/>
    <cellStyle name="60% - 强调文字颜色 1 4 2 2" xfId="987" xr:uid="{00000000-0005-0000-0000-0000DD060000}"/>
    <cellStyle name="60% - 强调文字颜色 1 4 2 2 2" xfId="3767" xr:uid="{00000000-0005-0000-0000-0000DE060000}"/>
    <cellStyle name="60% - 强调文字颜色 1 4 2 3" xfId="3766" xr:uid="{00000000-0005-0000-0000-0000DF060000}"/>
    <cellStyle name="60% - 强调文字颜色 1 4 3" xfId="988" xr:uid="{00000000-0005-0000-0000-0000E0060000}"/>
    <cellStyle name="60% - 强调文字颜色 1 4 3 2" xfId="3768" xr:uid="{00000000-0005-0000-0000-0000E1060000}"/>
    <cellStyle name="60% - 强调文字颜色 1 4 4" xfId="3765" xr:uid="{00000000-0005-0000-0000-0000E2060000}"/>
    <cellStyle name="60% - 强调文字颜色 1 5" xfId="990" xr:uid="{00000000-0005-0000-0000-0000E3060000}"/>
    <cellStyle name="60% - 强调文字颜色 1 5 2" xfId="991" xr:uid="{00000000-0005-0000-0000-0000E4060000}"/>
    <cellStyle name="60% - 强调文字颜色 1 5 2 2" xfId="992" xr:uid="{00000000-0005-0000-0000-0000E5060000}"/>
    <cellStyle name="60% - 强调文字颜色 1 5 2 2 2" xfId="3771" xr:uid="{00000000-0005-0000-0000-0000E6060000}"/>
    <cellStyle name="60% - 强调文字颜色 1 5 2 3" xfId="3770" xr:uid="{00000000-0005-0000-0000-0000E7060000}"/>
    <cellStyle name="60% - 强调文字颜色 1 5 3" xfId="993" xr:uid="{00000000-0005-0000-0000-0000E8060000}"/>
    <cellStyle name="60% - 强调文字颜色 1 5 3 2" xfId="3772" xr:uid="{00000000-0005-0000-0000-0000E9060000}"/>
    <cellStyle name="60% - 强调文字颜色 1 5 4" xfId="3769" xr:uid="{00000000-0005-0000-0000-0000EA060000}"/>
    <cellStyle name="60% - 强调文字颜色 1 6" xfId="995" xr:uid="{00000000-0005-0000-0000-0000EB060000}"/>
    <cellStyle name="60% - 强调文字颜色 1 6 2" xfId="996" xr:uid="{00000000-0005-0000-0000-0000EC060000}"/>
    <cellStyle name="60% - 强调文字颜色 1 6 2 2" xfId="3774" xr:uid="{00000000-0005-0000-0000-0000ED060000}"/>
    <cellStyle name="60% - 强调文字颜色 1 6 3" xfId="3773" xr:uid="{00000000-0005-0000-0000-0000EE060000}"/>
    <cellStyle name="60% - 强调文字颜色 1 7" xfId="998" xr:uid="{00000000-0005-0000-0000-0000EF060000}"/>
    <cellStyle name="60% - 强调文字颜色 1 7 2" xfId="3775" xr:uid="{00000000-0005-0000-0000-0000F0060000}"/>
    <cellStyle name="60% - 强调文字颜色 1 8" xfId="2490" xr:uid="{00000000-0005-0000-0000-0000F1060000}"/>
    <cellStyle name="60% - 强调文字颜色 1 9" xfId="3747" xr:uid="{00000000-0005-0000-0000-0000F2060000}"/>
    <cellStyle name="60% - 强调文字颜色 2" xfId="999" xr:uid="{00000000-0005-0000-0000-0000F3060000}"/>
    <cellStyle name="60% - 强调文字颜色 2 2" xfId="1000" xr:uid="{00000000-0005-0000-0000-0000F4060000}"/>
    <cellStyle name="60% - 强调文字颜色 2 2 2" xfId="1001" xr:uid="{00000000-0005-0000-0000-0000F5060000}"/>
    <cellStyle name="60% - 强调文字颜色 2 2 2 2" xfId="1003" xr:uid="{00000000-0005-0000-0000-0000F6060000}"/>
    <cellStyle name="60% - 强调文字颜色 2 2 2 2 2" xfId="1004" xr:uid="{00000000-0005-0000-0000-0000F7060000}"/>
    <cellStyle name="60% - 强调文字颜色 2 2 2 2 2 2" xfId="3778" xr:uid="{00000000-0005-0000-0000-0000F8060000}"/>
    <cellStyle name="60% - 强调文字颜色 2 2 2 2 3" xfId="2500" xr:uid="{00000000-0005-0000-0000-0000F9060000}"/>
    <cellStyle name="60% - 强调文字颜色 2 2 2 3" xfId="1005" xr:uid="{00000000-0005-0000-0000-0000FA060000}"/>
    <cellStyle name="60% - 强调文字颜色 2 2 2 3 2" xfId="2501" xr:uid="{00000000-0005-0000-0000-0000FB060000}"/>
    <cellStyle name="60% - 强调文字颜色 2 2 2 4" xfId="2499" xr:uid="{00000000-0005-0000-0000-0000FC060000}"/>
    <cellStyle name="60% - 强调文字颜色 2 2 3" xfId="1007" xr:uid="{00000000-0005-0000-0000-0000FD060000}"/>
    <cellStyle name="60% - 强调文字颜色 2 2 3 2" xfId="1009" xr:uid="{00000000-0005-0000-0000-0000FE060000}"/>
    <cellStyle name="60% - 强调文字颜色 2 2 3 2 2" xfId="1011" xr:uid="{00000000-0005-0000-0000-0000FF060000}"/>
    <cellStyle name="60% - 强调文字颜色 2 2 3 2 2 2" xfId="3781" xr:uid="{00000000-0005-0000-0000-000000070000}"/>
    <cellStyle name="60% - 强调文字颜色 2 2 3 2 3" xfId="3780" xr:uid="{00000000-0005-0000-0000-000001070000}"/>
    <cellStyle name="60% - 强调文字颜色 2 2 3 3" xfId="1013" xr:uid="{00000000-0005-0000-0000-000002070000}"/>
    <cellStyle name="60% - 强调文字颜色 2 2 3 3 2" xfId="3782" xr:uid="{00000000-0005-0000-0000-000003070000}"/>
    <cellStyle name="60% - 强调文字颜色 2 2 3 4" xfId="2502" xr:uid="{00000000-0005-0000-0000-000004070000}"/>
    <cellStyle name="60% - 强调文字颜色 2 2 3 5" xfId="3779" xr:uid="{00000000-0005-0000-0000-000005070000}"/>
    <cellStyle name="60% - 强调文字颜色 2 2 4" xfId="1015" xr:uid="{00000000-0005-0000-0000-000006070000}"/>
    <cellStyle name="60% - 强调文字颜色 2 2 4 2" xfId="1017" xr:uid="{00000000-0005-0000-0000-000007070000}"/>
    <cellStyle name="60% - 强调文字颜色 2 2 4 2 2" xfId="3784" xr:uid="{00000000-0005-0000-0000-000008070000}"/>
    <cellStyle name="60% - 强调文字颜色 2 2 4 3" xfId="3783" xr:uid="{00000000-0005-0000-0000-000009070000}"/>
    <cellStyle name="60% - 强调文字颜色 2 2 5" xfId="1018" xr:uid="{00000000-0005-0000-0000-00000A070000}"/>
    <cellStyle name="60% - 强调文字颜色 2 2 5 2" xfId="3785" xr:uid="{00000000-0005-0000-0000-00000B070000}"/>
    <cellStyle name="60% - 强调文字颜色 2 2 6" xfId="2498" xr:uid="{00000000-0005-0000-0000-00000C070000}"/>
    <cellStyle name="60% - 强调文字颜色 2 2 7" xfId="3777" xr:uid="{00000000-0005-0000-0000-00000D070000}"/>
    <cellStyle name="60% - 强调文字颜色 2 2_2015财政决算公开" xfId="3786" xr:uid="{00000000-0005-0000-0000-00000E070000}"/>
    <cellStyle name="60% - 强调文字颜色 2 3" xfId="1020" xr:uid="{00000000-0005-0000-0000-00000F070000}"/>
    <cellStyle name="60% - 强调文字颜色 2 3 2" xfId="1022" xr:uid="{00000000-0005-0000-0000-000010070000}"/>
    <cellStyle name="60% - 强调文字颜色 2 3 2 2" xfId="888" xr:uid="{00000000-0005-0000-0000-000011070000}"/>
    <cellStyle name="60% - 强调文字颜色 2 3 2 2 2" xfId="891" xr:uid="{00000000-0005-0000-0000-000012070000}"/>
    <cellStyle name="60% - 强调文字颜色 2 3 2 2 2 2" xfId="3789" xr:uid="{00000000-0005-0000-0000-000013070000}"/>
    <cellStyle name="60% - 强调文字颜色 2 3 2 2 3" xfId="3788" xr:uid="{00000000-0005-0000-0000-000014070000}"/>
    <cellStyle name="60% - 强调文字颜色 2 3 2 3" xfId="894" xr:uid="{00000000-0005-0000-0000-000015070000}"/>
    <cellStyle name="60% - 强调文字颜色 2 3 2 3 2" xfId="3790" xr:uid="{00000000-0005-0000-0000-000016070000}"/>
    <cellStyle name="60% - 强调文字颜色 2 3 2 4" xfId="3787" xr:uid="{00000000-0005-0000-0000-000017070000}"/>
    <cellStyle name="60% - 强调文字颜色 2 3 3" xfId="1024" xr:uid="{00000000-0005-0000-0000-000018070000}"/>
    <cellStyle name="60% - 强调文字颜色 2 3 3 2" xfId="953" xr:uid="{00000000-0005-0000-0000-000019070000}"/>
    <cellStyle name="60% - 强调文字颜色 2 3 3 2 2" xfId="3792" xr:uid="{00000000-0005-0000-0000-00001A070000}"/>
    <cellStyle name="60% - 强调文字颜色 2 3 3 3" xfId="3791" xr:uid="{00000000-0005-0000-0000-00001B070000}"/>
    <cellStyle name="60% - 强调文字颜色 2 3 4" xfId="1026" xr:uid="{00000000-0005-0000-0000-00001C070000}"/>
    <cellStyle name="60% - 强调文字颜色 2 3 4 2" xfId="3793" xr:uid="{00000000-0005-0000-0000-00001D070000}"/>
    <cellStyle name="60% - 强调文字颜色 2 3 5" xfId="2503" xr:uid="{00000000-0005-0000-0000-00001E070000}"/>
    <cellStyle name="60% - 强调文字颜色 2 4" xfId="1027" xr:uid="{00000000-0005-0000-0000-00001F070000}"/>
    <cellStyle name="60% - 强调文字颜色 2 4 2" xfId="1028" xr:uid="{00000000-0005-0000-0000-000020070000}"/>
    <cellStyle name="60% - 强调文字颜色 2 4 2 2" xfId="1029" xr:uid="{00000000-0005-0000-0000-000021070000}"/>
    <cellStyle name="60% - 强调文字颜色 2 4 2 2 2" xfId="3796" xr:uid="{00000000-0005-0000-0000-000022070000}"/>
    <cellStyle name="60% - 强调文字颜色 2 4 2 3" xfId="3795" xr:uid="{00000000-0005-0000-0000-000023070000}"/>
    <cellStyle name="60% - 强调文字颜色 2 4 3" xfId="1030" xr:uid="{00000000-0005-0000-0000-000024070000}"/>
    <cellStyle name="60% - 强调文字颜色 2 4 3 2" xfId="3797" xr:uid="{00000000-0005-0000-0000-000025070000}"/>
    <cellStyle name="60% - 强调文字颜色 2 4 4" xfId="3794" xr:uid="{00000000-0005-0000-0000-000026070000}"/>
    <cellStyle name="60% - 强调文字颜色 2 5" xfId="1031" xr:uid="{00000000-0005-0000-0000-000027070000}"/>
    <cellStyle name="60% - 强调文字颜色 2 5 2" xfId="1032" xr:uid="{00000000-0005-0000-0000-000028070000}"/>
    <cellStyle name="60% - 强调文字颜色 2 5 2 2" xfId="1033" xr:uid="{00000000-0005-0000-0000-000029070000}"/>
    <cellStyle name="60% - 强调文字颜色 2 5 2 2 2" xfId="3800" xr:uid="{00000000-0005-0000-0000-00002A070000}"/>
    <cellStyle name="60% - 强调文字颜色 2 5 2 3" xfId="3799" xr:uid="{00000000-0005-0000-0000-00002B070000}"/>
    <cellStyle name="60% - 强调文字颜色 2 5 3" xfId="1034" xr:uid="{00000000-0005-0000-0000-00002C070000}"/>
    <cellStyle name="60% - 强调文字颜色 2 5 3 2" xfId="3801" xr:uid="{00000000-0005-0000-0000-00002D070000}"/>
    <cellStyle name="60% - 强调文字颜色 2 5 4" xfId="3798" xr:uid="{00000000-0005-0000-0000-00002E070000}"/>
    <cellStyle name="60% - 强调文字颜色 2 6" xfId="1035" xr:uid="{00000000-0005-0000-0000-00002F070000}"/>
    <cellStyle name="60% - 强调文字颜色 2 6 2" xfId="1036" xr:uid="{00000000-0005-0000-0000-000030070000}"/>
    <cellStyle name="60% - 强调文字颜色 2 6 2 2" xfId="3803" xr:uid="{00000000-0005-0000-0000-000031070000}"/>
    <cellStyle name="60% - 强调文字颜色 2 6 3" xfId="3802" xr:uid="{00000000-0005-0000-0000-000032070000}"/>
    <cellStyle name="60% - 强调文字颜色 2 7" xfId="1038" xr:uid="{00000000-0005-0000-0000-000033070000}"/>
    <cellStyle name="60% - 强调文字颜色 2 7 2" xfId="3804" xr:uid="{00000000-0005-0000-0000-000034070000}"/>
    <cellStyle name="60% - 强调文字颜色 2 8" xfId="2497" xr:uid="{00000000-0005-0000-0000-000035070000}"/>
    <cellStyle name="60% - 强调文字颜色 2 9" xfId="3776" xr:uid="{00000000-0005-0000-0000-000036070000}"/>
    <cellStyle name="60% - 强调文字颜色 3" xfId="1039" xr:uid="{00000000-0005-0000-0000-000037070000}"/>
    <cellStyle name="60% - 强调文字颜色 3 2" xfId="1040" xr:uid="{00000000-0005-0000-0000-000038070000}"/>
    <cellStyle name="60% - 强调文字颜色 3 2 2" xfId="1041" xr:uid="{00000000-0005-0000-0000-000039070000}"/>
    <cellStyle name="60% - 强调文字颜色 3 2 2 2" xfId="1042" xr:uid="{00000000-0005-0000-0000-00003A070000}"/>
    <cellStyle name="60% - 强调文字颜色 3 2 2 2 2" xfId="1043" xr:uid="{00000000-0005-0000-0000-00003B070000}"/>
    <cellStyle name="60% - 强调文字颜色 3 2 2 2 2 2" xfId="3807" xr:uid="{00000000-0005-0000-0000-00003C070000}"/>
    <cellStyle name="60% - 强调文字颜色 3 2 2 2 3" xfId="2507" xr:uid="{00000000-0005-0000-0000-00003D070000}"/>
    <cellStyle name="60% - 强调文字颜色 3 2 2 3" xfId="1044" xr:uid="{00000000-0005-0000-0000-00003E070000}"/>
    <cellStyle name="60% - 强调文字颜色 3 2 2 3 2" xfId="2508" xr:uid="{00000000-0005-0000-0000-00003F070000}"/>
    <cellStyle name="60% - 强调文字颜色 3 2 2 4" xfId="2506" xr:uid="{00000000-0005-0000-0000-000040070000}"/>
    <cellStyle name="60% - 强调文字颜色 3 2 3" xfId="1045" xr:uid="{00000000-0005-0000-0000-000041070000}"/>
    <cellStyle name="60% - 强调文字颜色 3 2 3 2" xfId="1047" xr:uid="{00000000-0005-0000-0000-000042070000}"/>
    <cellStyle name="60% - 强调文字颜色 3 2 3 2 2" xfId="1050" xr:uid="{00000000-0005-0000-0000-000043070000}"/>
    <cellStyle name="60% - 强调文字颜色 3 2 3 2 2 2" xfId="3810" xr:uid="{00000000-0005-0000-0000-000044070000}"/>
    <cellStyle name="60% - 强调文字颜色 3 2 3 2 3" xfId="3809" xr:uid="{00000000-0005-0000-0000-000045070000}"/>
    <cellStyle name="60% - 强调文字颜色 3 2 3 3" xfId="1052" xr:uid="{00000000-0005-0000-0000-000046070000}"/>
    <cellStyle name="60% - 强调文字颜色 3 2 3 3 2" xfId="3811" xr:uid="{00000000-0005-0000-0000-000047070000}"/>
    <cellStyle name="60% - 强调文字颜色 3 2 3 4" xfId="2509" xr:uid="{00000000-0005-0000-0000-000048070000}"/>
    <cellStyle name="60% - 强调文字颜色 3 2 3 5" xfId="3808" xr:uid="{00000000-0005-0000-0000-000049070000}"/>
    <cellStyle name="60% - 强调文字颜色 3 2 4" xfId="1008" xr:uid="{00000000-0005-0000-0000-00004A070000}"/>
    <cellStyle name="60% - 强调文字颜色 3 2 4 2" xfId="1010" xr:uid="{00000000-0005-0000-0000-00004B070000}"/>
    <cellStyle name="60% - 强调文字颜色 3 2 4 2 2" xfId="3813" xr:uid="{00000000-0005-0000-0000-00004C070000}"/>
    <cellStyle name="60% - 强调文字颜色 3 2 4 3" xfId="3812" xr:uid="{00000000-0005-0000-0000-00004D070000}"/>
    <cellStyle name="60% - 强调文字颜色 3 2 5" xfId="1012" xr:uid="{00000000-0005-0000-0000-00004E070000}"/>
    <cellStyle name="60% - 强调文字颜色 3 2 5 2" xfId="3814" xr:uid="{00000000-0005-0000-0000-00004F070000}"/>
    <cellStyle name="60% - 强调文字颜色 3 2 6" xfId="2505" xr:uid="{00000000-0005-0000-0000-000050070000}"/>
    <cellStyle name="60% - 强调文字颜色 3 2 7" xfId="3806" xr:uid="{00000000-0005-0000-0000-000051070000}"/>
    <cellStyle name="60% - 强调文字颜色 3 2_2015财政决算公开" xfId="3815" xr:uid="{00000000-0005-0000-0000-000052070000}"/>
    <cellStyle name="60% - 强调文字颜色 3 3" xfId="560" xr:uid="{00000000-0005-0000-0000-000053070000}"/>
    <cellStyle name="60% - 强调文字颜色 3 3 2" xfId="1053" xr:uid="{00000000-0005-0000-0000-000054070000}"/>
    <cellStyle name="60% - 强调文字颜色 3 3 2 2" xfId="1054" xr:uid="{00000000-0005-0000-0000-000055070000}"/>
    <cellStyle name="60% - 强调文字颜色 3 3 2 2 2" xfId="1055" xr:uid="{00000000-0005-0000-0000-000056070000}"/>
    <cellStyle name="60% - 强调文字颜色 3 3 2 2 2 2" xfId="3818" xr:uid="{00000000-0005-0000-0000-000057070000}"/>
    <cellStyle name="60% - 强调文字颜色 3 3 2 2 3" xfId="3817" xr:uid="{00000000-0005-0000-0000-000058070000}"/>
    <cellStyle name="60% - 强调文字颜色 3 3 2 3" xfId="1056" xr:uid="{00000000-0005-0000-0000-000059070000}"/>
    <cellStyle name="60% - 强调文字颜色 3 3 2 3 2" xfId="3819" xr:uid="{00000000-0005-0000-0000-00005A070000}"/>
    <cellStyle name="60% - 强调文字颜色 3 3 2 4" xfId="3816" xr:uid="{00000000-0005-0000-0000-00005B070000}"/>
    <cellStyle name="60% - 强调文字颜色 3 3 3" xfId="1057" xr:uid="{00000000-0005-0000-0000-00005C070000}"/>
    <cellStyle name="60% - 强调文字颜色 3 3 3 2" xfId="1058" xr:uid="{00000000-0005-0000-0000-00005D070000}"/>
    <cellStyle name="60% - 强调文字颜色 3 3 3 2 2" xfId="3821" xr:uid="{00000000-0005-0000-0000-00005E070000}"/>
    <cellStyle name="60% - 强调文字颜色 3 3 3 3" xfId="3820" xr:uid="{00000000-0005-0000-0000-00005F070000}"/>
    <cellStyle name="60% - 强调文字颜色 3 3 4" xfId="1016" xr:uid="{00000000-0005-0000-0000-000060070000}"/>
    <cellStyle name="60% - 强调文字颜色 3 3 4 2" xfId="3822" xr:uid="{00000000-0005-0000-0000-000061070000}"/>
    <cellStyle name="60% - 强调文字颜色 3 3 5" xfId="2510" xr:uid="{00000000-0005-0000-0000-000062070000}"/>
    <cellStyle name="60% - 强调文字颜色 3 4" xfId="1059" xr:uid="{00000000-0005-0000-0000-000063070000}"/>
    <cellStyle name="60% - 强调文字颜色 3 4 2" xfId="1060" xr:uid="{00000000-0005-0000-0000-000064070000}"/>
    <cellStyle name="60% - 强调文字颜色 3 4 2 2" xfId="1061" xr:uid="{00000000-0005-0000-0000-000065070000}"/>
    <cellStyle name="60% - 强调文字颜色 3 4 2 2 2" xfId="3825" xr:uid="{00000000-0005-0000-0000-000066070000}"/>
    <cellStyle name="60% - 强调文字颜色 3 4 2 3" xfId="3824" xr:uid="{00000000-0005-0000-0000-000067070000}"/>
    <cellStyle name="60% - 强调文字颜色 3 4 3" xfId="1062" xr:uid="{00000000-0005-0000-0000-000068070000}"/>
    <cellStyle name="60% - 强调文字颜色 3 4 3 2" xfId="3826" xr:uid="{00000000-0005-0000-0000-000069070000}"/>
    <cellStyle name="60% - 强调文字颜色 3 4 4" xfId="3823" xr:uid="{00000000-0005-0000-0000-00006A070000}"/>
    <cellStyle name="60% - 强调文字颜色 3 5" xfId="1064" xr:uid="{00000000-0005-0000-0000-00006B070000}"/>
    <cellStyle name="60% - 强调文字颜色 3 5 2" xfId="1065" xr:uid="{00000000-0005-0000-0000-00006C070000}"/>
    <cellStyle name="60% - 强调文字颜色 3 5 2 2" xfId="1066" xr:uid="{00000000-0005-0000-0000-00006D070000}"/>
    <cellStyle name="60% - 强调文字颜色 3 5 2 2 2" xfId="3829" xr:uid="{00000000-0005-0000-0000-00006E070000}"/>
    <cellStyle name="60% - 强调文字颜色 3 5 2 3" xfId="3828" xr:uid="{00000000-0005-0000-0000-00006F070000}"/>
    <cellStyle name="60% - 强调文字颜色 3 5 3" xfId="1067" xr:uid="{00000000-0005-0000-0000-000070070000}"/>
    <cellStyle name="60% - 强调文字颜色 3 5 3 2" xfId="3830" xr:uid="{00000000-0005-0000-0000-000071070000}"/>
    <cellStyle name="60% - 强调文字颜色 3 5 4" xfId="3827" xr:uid="{00000000-0005-0000-0000-000072070000}"/>
    <cellStyle name="60% - 强调文字颜色 3 6" xfId="1068" xr:uid="{00000000-0005-0000-0000-000073070000}"/>
    <cellStyle name="60% - 强调文字颜色 3 6 2" xfId="1069" xr:uid="{00000000-0005-0000-0000-000074070000}"/>
    <cellStyle name="60% - 强调文字颜色 3 6 2 2" xfId="3832" xr:uid="{00000000-0005-0000-0000-000075070000}"/>
    <cellStyle name="60% - 强调文字颜色 3 6 3" xfId="3831" xr:uid="{00000000-0005-0000-0000-000076070000}"/>
    <cellStyle name="60% - 强调文字颜色 3 7" xfId="1070" xr:uid="{00000000-0005-0000-0000-000077070000}"/>
    <cellStyle name="60% - 强调文字颜色 3 7 2" xfId="3833" xr:uid="{00000000-0005-0000-0000-000078070000}"/>
    <cellStyle name="60% - 强调文字颜色 3 8" xfId="2504" xr:uid="{00000000-0005-0000-0000-000079070000}"/>
    <cellStyle name="60% - 强调文字颜色 3 9" xfId="3805" xr:uid="{00000000-0005-0000-0000-00007A070000}"/>
    <cellStyle name="60% - 强调文字颜色 4" xfId="1071" xr:uid="{00000000-0005-0000-0000-00007B070000}"/>
    <cellStyle name="60% - 强调文字颜色 4 2" xfId="1072" xr:uid="{00000000-0005-0000-0000-00007C070000}"/>
    <cellStyle name="60% - 强调文字颜色 4 2 2" xfId="935" xr:uid="{00000000-0005-0000-0000-00007D070000}"/>
    <cellStyle name="60% - 强调文字颜色 4 2 2 2" xfId="937" xr:uid="{00000000-0005-0000-0000-00007E070000}"/>
    <cellStyle name="60% - 强调文字颜色 4 2 2 2 2" xfId="939" xr:uid="{00000000-0005-0000-0000-00007F070000}"/>
    <cellStyle name="60% - 强调文字颜色 4 2 2 2 2 2" xfId="3836" xr:uid="{00000000-0005-0000-0000-000080070000}"/>
    <cellStyle name="60% - 强调文字颜色 4 2 2 2 3" xfId="2514" xr:uid="{00000000-0005-0000-0000-000081070000}"/>
    <cellStyle name="60% - 强调文字颜色 4 2 2 3" xfId="941" xr:uid="{00000000-0005-0000-0000-000082070000}"/>
    <cellStyle name="60% - 强调文字颜色 4 2 2 3 2" xfId="2515" xr:uid="{00000000-0005-0000-0000-000083070000}"/>
    <cellStyle name="60% - 强调文字颜色 4 2 2 4" xfId="2513" xr:uid="{00000000-0005-0000-0000-000084070000}"/>
    <cellStyle name="60% - 强调文字颜色 4 2 3" xfId="943" xr:uid="{00000000-0005-0000-0000-000085070000}"/>
    <cellStyle name="60% - 强调文字颜色 4 2 3 2" xfId="945" xr:uid="{00000000-0005-0000-0000-000086070000}"/>
    <cellStyle name="60% - 强调文字颜色 4 2 3 2 2" xfId="947" xr:uid="{00000000-0005-0000-0000-000087070000}"/>
    <cellStyle name="60% - 强调文字颜色 4 2 3 2 2 2" xfId="3839" xr:uid="{00000000-0005-0000-0000-000088070000}"/>
    <cellStyle name="60% - 强调文字颜色 4 2 3 2 3" xfId="3838" xr:uid="{00000000-0005-0000-0000-000089070000}"/>
    <cellStyle name="60% - 强调文字颜色 4 2 3 3" xfId="949" xr:uid="{00000000-0005-0000-0000-00008A070000}"/>
    <cellStyle name="60% - 强调文字颜色 4 2 3 3 2" xfId="3840" xr:uid="{00000000-0005-0000-0000-00008B070000}"/>
    <cellStyle name="60% - 强调文字颜色 4 2 3 4" xfId="2516" xr:uid="{00000000-0005-0000-0000-00008C070000}"/>
    <cellStyle name="60% - 强调文字颜色 4 2 3 5" xfId="3837" xr:uid="{00000000-0005-0000-0000-00008D070000}"/>
    <cellStyle name="60% - 强调文字颜色 4 2 4" xfId="952" xr:uid="{00000000-0005-0000-0000-00008E070000}"/>
    <cellStyle name="60% - 强调文字颜色 4 2 4 2" xfId="956" xr:uid="{00000000-0005-0000-0000-00008F070000}"/>
    <cellStyle name="60% - 强调文字颜色 4 2 4 2 2" xfId="3842" xr:uid="{00000000-0005-0000-0000-000090070000}"/>
    <cellStyle name="60% - 强调文字颜色 4 2 4 3" xfId="3841" xr:uid="{00000000-0005-0000-0000-000091070000}"/>
    <cellStyle name="60% - 强调文字颜色 4 2 5" xfId="959" xr:uid="{00000000-0005-0000-0000-000092070000}"/>
    <cellStyle name="60% - 强调文字颜色 4 2 5 2" xfId="3843" xr:uid="{00000000-0005-0000-0000-000093070000}"/>
    <cellStyle name="60% - 强调文字颜色 4 2 6" xfId="2512" xr:uid="{00000000-0005-0000-0000-000094070000}"/>
    <cellStyle name="60% - 强调文字颜色 4 2 7" xfId="3835" xr:uid="{00000000-0005-0000-0000-000095070000}"/>
    <cellStyle name="60% - 强调文字颜色 4 2_2015财政决算公开" xfId="3844" xr:uid="{00000000-0005-0000-0000-000096070000}"/>
    <cellStyle name="60% - 强调文字颜色 4 3" xfId="1073" xr:uid="{00000000-0005-0000-0000-000097070000}"/>
    <cellStyle name="60% - 强调文字颜色 4 3 2" xfId="1076" xr:uid="{00000000-0005-0000-0000-000098070000}"/>
    <cellStyle name="60% - 强调文字颜色 4 3 2 2" xfId="1079" xr:uid="{00000000-0005-0000-0000-000099070000}"/>
    <cellStyle name="60% - 强调文字颜色 4 3 2 2 2" xfId="1080" xr:uid="{00000000-0005-0000-0000-00009A070000}"/>
    <cellStyle name="60% - 强调文字颜色 4 3 2 2 2 2" xfId="3847" xr:uid="{00000000-0005-0000-0000-00009B070000}"/>
    <cellStyle name="60% - 强调文字颜色 4 3 2 2 3" xfId="3846" xr:uid="{00000000-0005-0000-0000-00009C070000}"/>
    <cellStyle name="60% - 强调文字颜色 4 3 2 3" xfId="1082" xr:uid="{00000000-0005-0000-0000-00009D070000}"/>
    <cellStyle name="60% - 强调文字颜色 4 3 2 3 2" xfId="3848" xr:uid="{00000000-0005-0000-0000-00009E070000}"/>
    <cellStyle name="60% - 强调文字颜色 4 3 2 4" xfId="3845" xr:uid="{00000000-0005-0000-0000-00009F070000}"/>
    <cellStyle name="60% - 强调文字颜色 4 3 3" xfId="1086" xr:uid="{00000000-0005-0000-0000-0000A0070000}"/>
    <cellStyle name="60% - 强调文字颜色 4 3 3 2" xfId="1090" xr:uid="{00000000-0005-0000-0000-0000A1070000}"/>
    <cellStyle name="60% - 强调文字颜色 4 3 3 2 2" xfId="3850" xr:uid="{00000000-0005-0000-0000-0000A2070000}"/>
    <cellStyle name="60% - 强调文字颜色 4 3 3 3" xfId="3849" xr:uid="{00000000-0005-0000-0000-0000A3070000}"/>
    <cellStyle name="60% - 强调文字颜色 4 3 4" xfId="1095" xr:uid="{00000000-0005-0000-0000-0000A4070000}"/>
    <cellStyle name="60% - 强调文字颜色 4 3 4 2" xfId="3851" xr:uid="{00000000-0005-0000-0000-0000A5070000}"/>
    <cellStyle name="60% - 强调文字颜色 4 3 5" xfId="2517" xr:uid="{00000000-0005-0000-0000-0000A6070000}"/>
    <cellStyle name="60% - 强调文字颜色 4 4" xfId="1096" xr:uid="{00000000-0005-0000-0000-0000A7070000}"/>
    <cellStyle name="60% - 强调文字颜色 4 4 2" xfId="1097" xr:uid="{00000000-0005-0000-0000-0000A8070000}"/>
    <cellStyle name="60% - 强调文字颜色 4 4 2 2" xfId="240" xr:uid="{00000000-0005-0000-0000-0000A9070000}"/>
    <cellStyle name="60% - 强调文字颜色 4 4 2 2 2" xfId="3854" xr:uid="{00000000-0005-0000-0000-0000AA070000}"/>
    <cellStyle name="60% - 强调文字颜色 4 4 2 3" xfId="3853" xr:uid="{00000000-0005-0000-0000-0000AB070000}"/>
    <cellStyle name="60% - 强调文字颜色 4 4 3" xfId="1099" xr:uid="{00000000-0005-0000-0000-0000AC070000}"/>
    <cellStyle name="60% - 强调文字颜色 4 4 3 2" xfId="3855" xr:uid="{00000000-0005-0000-0000-0000AD070000}"/>
    <cellStyle name="60% - 强调文字颜色 4 4 4" xfId="3852" xr:uid="{00000000-0005-0000-0000-0000AE070000}"/>
    <cellStyle name="60% - 强调文字颜色 4 5" xfId="1100" xr:uid="{00000000-0005-0000-0000-0000AF070000}"/>
    <cellStyle name="60% - 强调文字颜色 4 5 2" xfId="1101" xr:uid="{00000000-0005-0000-0000-0000B0070000}"/>
    <cellStyle name="60% - 强调文字颜色 4 5 2 2" xfId="408" xr:uid="{00000000-0005-0000-0000-0000B1070000}"/>
    <cellStyle name="60% - 强调文字颜色 4 5 2 2 2" xfId="3858" xr:uid="{00000000-0005-0000-0000-0000B2070000}"/>
    <cellStyle name="60% - 强调文字颜色 4 5 2 3" xfId="3857" xr:uid="{00000000-0005-0000-0000-0000B3070000}"/>
    <cellStyle name="60% - 强调文字颜色 4 5 3" xfId="1103" xr:uid="{00000000-0005-0000-0000-0000B4070000}"/>
    <cellStyle name="60% - 强调文字颜色 4 5 3 2" xfId="3859" xr:uid="{00000000-0005-0000-0000-0000B5070000}"/>
    <cellStyle name="60% - 强调文字颜色 4 5 4" xfId="3856" xr:uid="{00000000-0005-0000-0000-0000B6070000}"/>
    <cellStyle name="60% - 强调文字颜色 4 6" xfId="1104" xr:uid="{00000000-0005-0000-0000-0000B7070000}"/>
    <cellStyle name="60% - 强调文字颜色 4 6 2" xfId="1106" xr:uid="{00000000-0005-0000-0000-0000B8070000}"/>
    <cellStyle name="60% - 强调文字颜色 4 6 2 2" xfId="3861" xr:uid="{00000000-0005-0000-0000-0000B9070000}"/>
    <cellStyle name="60% - 强调文字颜色 4 6 3" xfId="3860" xr:uid="{00000000-0005-0000-0000-0000BA070000}"/>
    <cellStyle name="60% - 强调文字颜色 4 7" xfId="1107" xr:uid="{00000000-0005-0000-0000-0000BB070000}"/>
    <cellStyle name="60% - 强调文字颜色 4 7 2" xfId="3862" xr:uid="{00000000-0005-0000-0000-0000BC070000}"/>
    <cellStyle name="60% - 强调文字颜色 4 8" xfId="2511" xr:uid="{00000000-0005-0000-0000-0000BD070000}"/>
    <cellStyle name="60% - 强调文字颜色 4 9" xfId="3834" xr:uid="{00000000-0005-0000-0000-0000BE070000}"/>
    <cellStyle name="60% - 强调文字颜色 5" xfId="1108" xr:uid="{00000000-0005-0000-0000-0000BF070000}"/>
    <cellStyle name="60% - 强调文字颜色 5 2" xfId="1109" xr:uid="{00000000-0005-0000-0000-0000C0070000}"/>
    <cellStyle name="60% - 强调文字颜色 5 2 2" xfId="1110" xr:uid="{00000000-0005-0000-0000-0000C1070000}"/>
    <cellStyle name="60% - 强调文字颜色 5 2 2 2" xfId="1111" xr:uid="{00000000-0005-0000-0000-0000C2070000}"/>
    <cellStyle name="60% - 强调文字颜色 5 2 2 2 2" xfId="1113" xr:uid="{00000000-0005-0000-0000-0000C3070000}"/>
    <cellStyle name="60% - 强调文字颜色 5 2 2 2 2 2" xfId="3865" xr:uid="{00000000-0005-0000-0000-0000C4070000}"/>
    <cellStyle name="60% - 强调文字颜色 5 2 2 2 3" xfId="2521" xr:uid="{00000000-0005-0000-0000-0000C5070000}"/>
    <cellStyle name="60% - 强调文字颜色 5 2 2 3" xfId="1115" xr:uid="{00000000-0005-0000-0000-0000C6070000}"/>
    <cellStyle name="60% - 强调文字颜色 5 2 2 3 2" xfId="2522" xr:uid="{00000000-0005-0000-0000-0000C7070000}"/>
    <cellStyle name="60% - 强调文字颜色 5 2 2 4" xfId="2520" xr:uid="{00000000-0005-0000-0000-0000C8070000}"/>
    <cellStyle name="60% - 强调文字颜色 5 2 3" xfId="1116" xr:uid="{00000000-0005-0000-0000-0000C9070000}"/>
    <cellStyle name="60% - 强调文字颜色 5 2 3 2" xfId="1117" xr:uid="{00000000-0005-0000-0000-0000CA070000}"/>
    <cellStyle name="60% - 强调文字颜色 5 2 3 2 2" xfId="1118" xr:uid="{00000000-0005-0000-0000-0000CB070000}"/>
    <cellStyle name="60% - 强调文字颜色 5 2 3 2 2 2" xfId="3868" xr:uid="{00000000-0005-0000-0000-0000CC070000}"/>
    <cellStyle name="60% - 强调文字颜色 5 2 3 2 3" xfId="3867" xr:uid="{00000000-0005-0000-0000-0000CD070000}"/>
    <cellStyle name="60% - 强调文字颜色 5 2 3 3" xfId="1119" xr:uid="{00000000-0005-0000-0000-0000CE070000}"/>
    <cellStyle name="60% - 强调文字颜色 5 2 3 3 2" xfId="3869" xr:uid="{00000000-0005-0000-0000-0000CF070000}"/>
    <cellStyle name="60% - 强调文字颜色 5 2 3 4" xfId="2523" xr:uid="{00000000-0005-0000-0000-0000D0070000}"/>
    <cellStyle name="60% - 强调文字颜色 5 2 3 5" xfId="3866" xr:uid="{00000000-0005-0000-0000-0000D1070000}"/>
    <cellStyle name="60% - 强调文字颜色 5 2 4" xfId="1120" xr:uid="{00000000-0005-0000-0000-0000D2070000}"/>
    <cellStyle name="60% - 强调文字颜色 5 2 4 2" xfId="1121" xr:uid="{00000000-0005-0000-0000-0000D3070000}"/>
    <cellStyle name="60% - 强调文字颜色 5 2 4 2 2" xfId="3871" xr:uid="{00000000-0005-0000-0000-0000D4070000}"/>
    <cellStyle name="60% - 强调文字颜色 5 2 4 3" xfId="3870" xr:uid="{00000000-0005-0000-0000-0000D5070000}"/>
    <cellStyle name="60% - 强调文字颜色 5 2 5" xfId="1123" xr:uid="{00000000-0005-0000-0000-0000D6070000}"/>
    <cellStyle name="60% - 强调文字颜色 5 2 5 2" xfId="3872" xr:uid="{00000000-0005-0000-0000-0000D7070000}"/>
    <cellStyle name="60% - 强调文字颜色 5 2 6" xfId="2519" xr:uid="{00000000-0005-0000-0000-0000D8070000}"/>
    <cellStyle name="60% - 强调文字颜色 5 2 7" xfId="3864" xr:uid="{00000000-0005-0000-0000-0000D9070000}"/>
    <cellStyle name="60% - 强调文字颜色 5 2_2015财政决算公开" xfId="3873" xr:uid="{00000000-0005-0000-0000-0000DA070000}"/>
    <cellStyle name="60% - 强调文字颜色 5 3" xfId="1124" xr:uid="{00000000-0005-0000-0000-0000DB070000}"/>
    <cellStyle name="60% - 强调文字颜色 5 3 2" xfId="1125" xr:uid="{00000000-0005-0000-0000-0000DC070000}"/>
    <cellStyle name="60% - 强调文字颜色 5 3 2 2" xfId="37" xr:uid="{00000000-0005-0000-0000-0000DD070000}"/>
    <cellStyle name="60% - 强调文字颜色 5 3 2 2 2" xfId="1126" xr:uid="{00000000-0005-0000-0000-0000DE070000}"/>
    <cellStyle name="60% - 强调文字颜色 5 3 2 2 2 2" xfId="3876" xr:uid="{00000000-0005-0000-0000-0000DF070000}"/>
    <cellStyle name="60% - 强调文字颜色 5 3 2 2 3" xfId="3875" xr:uid="{00000000-0005-0000-0000-0000E0070000}"/>
    <cellStyle name="60% - 强调文字颜色 5 3 2 3" xfId="128" xr:uid="{00000000-0005-0000-0000-0000E1070000}"/>
    <cellStyle name="60% - 强调文字颜色 5 3 2 3 2" xfId="3877" xr:uid="{00000000-0005-0000-0000-0000E2070000}"/>
    <cellStyle name="60% - 强调文字颜色 5 3 2 4" xfId="3874" xr:uid="{00000000-0005-0000-0000-0000E3070000}"/>
    <cellStyle name="60% - 强调文字颜色 5 3 3" xfId="1128" xr:uid="{00000000-0005-0000-0000-0000E4070000}"/>
    <cellStyle name="60% - 强调文字颜色 5 3 3 2" xfId="1130" xr:uid="{00000000-0005-0000-0000-0000E5070000}"/>
    <cellStyle name="60% - 强调文字颜色 5 3 3 2 2" xfId="3879" xr:uid="{00000000-0005-0000-0000-0000E6070000}"/>
    <cellStyle name="60% - 强调文字颜色 5 3 3 3" xfId="3878" xr:uid="{00000000-0005-0000-0000-0000E7070000}"/>
    <cellStyle name="60% - 强调文字颜色 5 3 4" xfId="1132" xr:uid="{00000000-0005-0000-0000-0000E8070000}"/>
    <cellStyle name="60% - 强调文字颜色 5 3 4 2" xfId="3880" xr:uid="{00000000-0005-0000-0000-0000E9070000}"/>
    <cellStyle name="60% - 强调文字颜色 5 3 5" xfId="2524" xr:uid="{00000000-0005-0000-0000-0000EA070000}"/>
    <cellStyle name="60% - 强调文字颜色 5 4" xfId="1133" xr:uid="{00000000-0005-0000-0000-0000EB070000}"/>
    <cellStyle name="60% - 强调文字颜色 5 4 2" xfId="1134" xr:uid="{00000000-0005-0000-0000-0000EC070000}"/>
    <cellStyle name="60% - 强调文字颜色 5 4 2 2" xfId="439" xr:uid="{00000000-0005-0000-0000-0000ED070000}"/>
    <cellStyle name="60% - 强调文字颜色 5 4 2 2 2" xfId="3883" xr:uid="{00000000-0005-0000-0000-0000EE070000}"/>
    <cellStyle name="60% - 强调文字颜色 5 4 2 3" xfId="3882" xr:uid="{00000000-0005-0000-0000-0000EF070000}"/>
    <cellStyle name="60% - 强调文字颜色 5 4 3" xfId="1136" xr:uid="{00000000-0005-0000-0000-0000F0070000}"/>
    <cellStyle name="60% - 强调文字颜色 5 4 3 2" xfId="3884" xr:uid="{00000000-0005-0000-0000-0000F1070000}"/>
    <cellStyle name="60% - 强调文字颜色 5 4 4" xfId="3881" xr:uid="{00000000-0005-0000-0000-0000F2070000}"/>
    <cellStyle name="60% - 强调文字颜色 5 5" xfId="1137" xr:uid="{00000000-0005-0000-0000-0000F3070000}"/>
    <cellStyle name="60% - 强调文字颜色 5 5 2" xfId="1138" xr:uid="{00000000-0005-0000-0000-0000F4070000}"/>
    <cellStyle name="60% - 强调文字颜色 5 5 2 2" xfId="541" xr:uid="{00000000-0005-0000-0000-0000F5070000}"/>
    <cellStyle name="60% - 强调文字颜色 5 5 2 2 2" xfId="3887" xr:uid="{00000000-0005-0000-0000-0000F6070000}"/>
    <cellStyle name="60% - 强调文字颜色 5 5 2 3" xfId="3886" xr:uid="{00000000-0005-0000-0000-0000F7070000}"/>
    <cellStyle name="60% - 强调文字颜色 5 5 3" xfId="1139" xr:uid="{00000000-0005-0000-0000-0000F8070000}"/>
    <cellStyle name="60% - 强调文字颜色 5 5 3 2" xfId="3888" xr:uid="{00000000-0005-0000-0000-0000F9070000}"/>
    <cellStyle name="60% - 强调文字颜色 5 5 4" xfId="3885" xr:uid="{00000000-0005-0000-0000-0000FA070000}"/>
    <cellStyle name="60% - 强调文字颜色 5 6" xfId="1140" xr:uid="{00000000-0005-0000-0000-0000FB070000}"/>
    <cellStyle name="60% - 强调文字颜色 5 6 2" xfId="1141" xr:uid="{00000000-0005-0000-0000-0000FC070000}"/>
    <cellStyle name="60% - 强调文字颜色 5 6 2 2" xfId="3890" xr:uid="{00000000-0005-0000-0000-0000FD070000}"/>
    <cellStyle name="60% - 强调文字颜色 5 6 3" xfId="3889" xr:uid="{00000000-0005-0000-0000-0000FE070000}"/>
    <cellStyle name="60% - 强调文字颜色 5 7" xfId="1142" xr:uid="{00000000-0005-0000-0000-0000FF070000}"/>
    <cellStyle name="60% - 强调文字颜色 5 7 2" xfId="3891" xr:uid="{00000000-0005-0000-0000-000000080000}"/>
    <cellStyle name="60% - 强调文字颜色 5 8" xfId="2518" xr:uid="{00000000-0005-0000-0000-000001080000}"/>
    <cellStyle name="60% - 强调文字颜色 5 9" xfId="3863" xr:uid="{00000000-0005-0000-0000-000002080000}"/>
    <cellStyle name="60% - 强调文字颜色 6" xfId="1143" xr:uid="{00000000-0005-0000-0000-000003080000}"/>
    <cellStyle name="60% - 强调文字颜色 6 2" xfId="1144" xr:uid="{00000000-0005-0000-0000-000004080000}"/>
    <cellStyle name="60% - 强调文字颜色 6 2 2" xfId="1145" xr:uid="{00000000-0005-0000-0000-000005080000}"/>
    <cellStyle name="60% - 强调文字颜色 6 2 2 2" xfId="1146" xr:uid="{00000000-0005-0000-0000-000006080000}"/>
    <cellStyle name="60% - 强调文字颜色 6 2 2 2 2" xfId="1147" xr:uid="{00000000-0005-0000-0000-000007080000}"/>
    <cellStyle name="60% - 强调文字颜色 6 2 2 2 2 2" xfId="3894" xr:uid="{00000000-0005-0000-0000-000008080000}"/>
    <cellStyle name="60% - 强调文字颜色 6 2 2 2 3" xfId="2528" xr:uid="{00000000-0005-0000-0000-000009080000}"/>
    <cellStyle name="60% - 强调文字颜色 6 2 2 3" xfId="1148" xr:uid="{00000000-0005-0000-0000-00000A080000}"/>
    <cellStyle name="60% - 强调文字颜色 6 2 2 3 2" xfId="2529" xr:uid="{00000000-0005-0000-0000-00000B080000}"/>
    <cellStyle name="60% - 强调文字颜色 6 2 2 4" xfId="2527" xr:uid="{00000000-0005-0000-0000-00000C080000}"/>
    <cellStyle name="60% - 强调文字颜色 6 2 3" xfId="1149" xr:uid="{00000000-0005-0000-0000-00000D080000}"/>
    <cellStyle name="60% - 强调文字颜色 6 2 3 2" xfId="1150" xr:uid="{00000000-0005-0000-0000-00000E080000}"/>
    <cellStyle name="60% - 强调文字颜色 6 2 3 2 2" xfId="1151" xr:uid="{00000000-0005-0000-0000-00000F080000}"/>
    <cellStyle name="60% - 强调文字颜色 6 2 3 2 2 2" xfId="3897" xr:uid="{00000000-0005-0000-0000-000010080000}"/>
    <cellStyle name="60% - 强调文字颜色 6 2 3 2 3" xfId="3896" xr:uid="{00000000-0005-0000-0000-000011080000}"/>
    <cellStyle name="60% - 强调文字颜色 6 2 3 3" xfId="1152" xr:uid="{00000000-0005-0000-0000-000012080000}"/>
    <cellStyle name="60% - 强调文字颜色 6 2 3 3 2" xfId="3898" xr:uid="{00000000-0005-0000-0000-000013080000}"/>
    <cellStyle name="60% - 强调文字颜色 6 2 3 4" xfId="2530" xr:uid="{00000000-0005-0000-0000-000014080000}"/>
    <cellStyle name="60% - 强调文字颜色 6 2 3 5" xfId="3895" xr:uid="{00000000-0005-0000-0000-000015080000}"/>
    <cellStyle name="60% - 强调文字颜色 6 2 4" xfId="1153" xr:uid="{00000000-0005-0000-0000-000016080000}"/>
    <cellStyle name="60% - 强调文字颜色 6 2 4 2" xfId="1154" xr:uid="{00000000-0005-0000-0000-000017080000}"/>
    <cellStyle name="60% - 强调文字颜色 6 2 4 2 2" xfId="3900" xr:uid="{00000000-0005-0000-0000-000018080000}"/>
    <cellStyle name="60% - 强调文字颜色 6 2 4 3" xfId="3899" xr:uid="{00000000-0005-0000-0000-000019080000}"/>
    <cellStyle name="60% - 强调文字颜色 6 2 5" xfId="1156" xr:uid="{00000000-0005-0000-0000-00001A080000}"/>
    <cellStyle name="60% - 强调文字颜色 6 2 5 2" xfId="3901" xr:uid="{00000000-0005-0000-0000-00001B080000}"/>
    <cellStyle name="60% - 强调文字颜色 6 2 6" xfId="2526" xr:uid="{00000000-0005-0000-0000-00001C080000}"/>
    <cellStyle name="60% - 强调文字颜色 6 2 7" xfId="3893" xr:uid="{00000000-0005-0000-0000-00001D080000}"/>
    <cellStyle name="60% - 强调文字颜色 6 2_2015财政决算公开" xfId="3902" xr:uid="{00000000-0005-0000-0000-00001E080000}"/>
    <cellStyle name="60% - 强调文字颜色 6 3" xfId="1157" xr:uid="{00000000-0005-0000-0000-00001F080000}"/>
    <cellStyle name="60% - 强调文字颜色 6 3 2" xfId="1159" xr:uid="{00000000-0005-0000-0000-000020080000}"/>
    <cellStyle name="60% - 强调文字颜色 6 3 2 2" xfId="378" xr:uid="{00000000-0005-0000-0000-000021080000}"/>
    <cellStyle name="60% - 强调文字颜色 6 3 2 2 2" xfId="662" xr:uid="{00000000-0005-0000-0000-000022080000}"/>
    <cellStyle name="60% - 强调文字颜色 6 3 2 2 2 2" xfId="3905" xr:uid="{00000000-0005-0000-0000-000023080000}"/>
    <cellStyle name="60% - 强调文字颜色 6 3 2 2 3" xfId="3904" xr:uid="{00000000-0005-0000-0000-000024080000}"/>
    <cellStyle name="60% - 强调文字颜色 6 3 2 3" xfId="380" xr:uid="{00000000-0005-0000-0000-000025080000}"/>
    <cellStyle name="60% - 强调文字颜色 6 3 2 3 2" xfId="3906" xr:uid="{00000000-0005-0000-0000-000026080000}"/>
    <cellStyle name="60% - 强调文字颜色 6 3 2 4" xfId="3903" xr:uid="{00000000-0005-0000-0000-000027080000}"/>
    <cellStyle name="60% - 强调文字颜色 6 3 3" xfId="1163" xr:uid="{00000000-0005-0000-0000-000028080000}"/>
    <cellStyle name="60% - 强调文字颜色 6 3 3 2" xfId="1165" xr:uid="{00000000-0005-0000-0000-000029080000}"/>
    <cellStyle name="60% - 强调文字颜色 6 3 3 2 2" xfId="3908" xr:uid="{00000000-0005-0000-0000-00002A080000}"/>
    <cellStyle name="60% - 强调文字颜色 6 3 3 3" xfId="3907" xr:uid="{00000000-0005-0000-0000-00002B080000}"/>
    <cellStyle name="60% - 强调文字颜色 6 3 4" xfId="1167" xr:uid="{00000000-0005-0000-0000-00002C080000}"/>
    <cellStyle name="60% - 强调文字颜色 6 3 4 2" xfId="3909" xr:uid="{00000000-0005-0000-0000-00002D080000}"/>
    <cellStyle name="60% - 强调文字颜色 6 3 5" xfId="2531" xr:uid="{00000000-0005-0000-0000-00002E080000}"/>
    <cellStyle name="60% - 强调文字颜色 6 4" xfId="1169" xr:uid="{00000000-0005-0000-0000-00002F080000}"/>
    <cellStyle name="60% - 强调文字颜色 6 4 2" xfId="1171" xr:uid="{00000000-0005-0000-0000-000030080000}"/>
    <cellStyle name="60% - 强调文字颜色 6 4 2 2" xfId="475" xr:uid="{00000000-0005-0000-0000-000031080000}"/>
    <cellStyle name="60% - 强调文字颜色 6 4 2 2 2" xfId="3912" xr:uid="{00000000-0005-0000-0000-000032080000}"/>
    <cellStyle name="60% - 强调文字颜色 6 4 2 3" xfId="3911" xr:uid="{00000000-0005-0000-0000-000033080000}"/>
    <cellStyle name="60% - 强调文字颜色 6 4 3" xfId="1173" xr:uid="{00000000-0005-0000-0000-000034080000}"/>
    <cellStyle name="60% - 强调文字颜色 6 4 3 2" xfId="3913" xr:uid="{00000000-0005-0000-0000-000035080000}"/>
    <cellStyle name="60% - 强调文字颜色 6 4 4" xfId="3910" xr:uid="{00000000-0005-0000-0000-000036080000}"/>
    <cellStyle name="60% - 强调文字颜色 6 5" xfId="1175" xr:uid="{00000000-0005-0000-0000-000037080000}"/>
    <cellStyle name="60% - 强调文字颜色 6 5 2" xfId="1179" xr:uid="{00000000-0005-0000-0000-000038080000}"/>
    <cellStyle name="60% - 强调文字颜色 6 5 2 2" xfId="1181" xr:uid="{00000000-0005-0000-0000-000039080000}"/>
    <cellStyle name="60% - 强调文字颜色 6 5 2 2 2" xfId="3916" xr:uid="{00000000-0005-0000-0000-00003A080000}"/>
    <cellStyle name="60% - 强调文字颜色 6 5 2 3" xfId="3915" xr:uid="{00000000-0005-0000-0000-00003B080000}"/>
    <cellStyle name="60% - 强调文字颜色 6 5 3" xfId="1184" xr:uid="{00000000-0005-0000-0000-00003C080000}"/>
    <cellStyle name="60% - 强调文字颜色 6 5 3 2" xfId="3917" xr:uid="{00000000-0005-0000-0000-00003D080000}"/>
    <cellStyle name="60% - 强调文字颜色 6 5 4" xfId="3914" xr:uid="{00000000-0005-0000-0000-00003E080000}"/>
    <cellStyle name="60% - 强调文字颜色 6 6" xfId="1185" xr:uid="{00000000-0005-0000-0000-00003F080000}"/>
    <cellStyle name="60% - 强调文字颜色 6 6 2" xfId="1186" xr:uid="{00000000-0005-0000-0000-000040080000}"/>
    <cellStyle name="60% - 强调文字颜色 6 6 2 2" xfId="3919" xr:uid="{00000000-0005-0000-0000-000041080000}"/>
    <cellStyle name="60% - 强调文字颜色 6 6 3" xfId="3918" xr:uid="{00000000-0005-0000-0000-000042080000}"/>
    <cellStyle name="60% - 强调文字颜色 6 7" xfId="1187" xr:uid="{00000000-0005-0000-0000-000043080000}"/>
    <cellStyle name="60% - 强调文字颜色 6 7 2" xfId="3920" xr:uid="{00000000-0005-0000-0000-000044080000}"/>
    <cellStyle name="60% - 强调文字颜色 6 8" xfId="2525" xr:uid="{00000000-0005-0000-0000-000045080000}"/>
    <cellStyle name="60% - 强调文字颜色 6 9" xfId="3892" xr:uid="{00000000-0005-0000-0000-000046080000}"/>
    <cellStyle name="60% - 着色 1" xfId="2689" xr:uid="{00000000-0005-0000-0000-000047080000}"/>
    <cellStyle name="60% - 着色 1 2" xfId="2819" xr:uid="{00000000-0005-0000-0000-000048080000}"/>
    <cellStyle name="60% - 着色 2" xfId="2688" xr:uid="{00000000-0005-0000-0000-000049080000}"/>
    <cellStyle name="60% - 着色 2 2" xfId="2820" xr:uid="{00000000-0005-0000-0000-00004A080000}"/>
    <cellStyle name="60% - 着色 3" xfId="2661" xr:uid="{00000000-0005-0000-0000-00004B080000}"/>
    <cellStyle name="60% - 着色 3 2" xfId="2821" xr:uid="{00000000-0005-0000-0000-00004C080000}"/>
    <cellStyle name="60% - 着色 4" xfId="2609" xr:uid="{00000000-0005-0000-0000-00004D080000}"/>
    <cellStyle name="60% - 着色 4 2" xfId="2822" xr:uid="{00000000-0005-0000-0000-00004E080000}"/>
    <cellStyle name="60% - 着色 5" xfId="2608" xr:uid="{00000000-0005-0000-0000-00004F080000}"/>
    <cellStyle name="60% - 着色 6" xfId="2607" xr:uid="{00000000-0005-0000-0000-000050080000}"/>
    <cellStyle name="60% - 着色 6 2" xfId="2823" xr:uid="{00000000-0005-0000-0000-000051080000}"/>
    <cellStyle name="Calc Currency (0)" xfId="1188" xr:uid="{00000000-0005-0000-0000-000052080000}"/>
    <cellStyle name="Calc Currency (0) 2" xfId="3921" xr:uid="{00000000-0005-0000-0000-000053080000}"/>
    <cellStyle name="Comma [0]" xfId="1190" xr:uid="{00000000-0005-0000-0000-000054080000}"/>
    <cellStyle name="Comma [0] 2" xfId="3922" xr:uid="{00000000-0005-0000-0000-000055080000}"/>
    <cellStyle name="comma zerodec" xfId="1191" xr:uid="{00000000-0005-0000-0000-000056080000}"/>
    <cellStyle name="comma zerodec 2" xfId="3923" xr:uid="{00000000-0005-0000-0000-000057080000}"/>
    <cellStyle name="Comma_1995" xfId="1193" xr:uid="{00000000-0005-0000-0000-000058080000}"/>
    <cellStyle name="Currency [0]" xfId="1194" xr:uid="{00000000-0005-0000-0000-000059080000}"/>
    <cellStyle name="Currency [0] 2" xfId="3924" xr:uid="{00000000-0005-0000-0000-00005A080000}"/>
    <cellStyle name="Currency_1995" xfId="1195" xr:uid="{00000000-0005-0000-0000-00005B080000}"/>
    <cellStyle name="Currency1" xfId="1197" xr:uid="{00000000-0005-0000-0000-00005C080000}"/>
    <cellStyle name="Currency1 2" xfId="3925" xr:uid="{00000000-0005-0000-0000-00005D080000}"/>
    <cellStyle name="Date" xfId="1198" xr:uid="{00000000-0005-0000-0000-00005E080000}"/>
    <cellStyle name="Date 2" xfId="3926" xr:uid="{00000000-0005-0000-0000-00005F080000}"/>
    <cellStyle name="Dollar (zero dec)" xfId="1199" xr:uid="{00000000-0005-0000-0000-000060080000}"/>
    <cellStyle name="Dollar (zero dec) 2" xfId="3927" xr:uid="{00000000-0005-0000-0000-000061080000}"/>
    <cellStyle name="Fixed" xfId="1202" xr:uid="{00000000-0005-0000-0000-000062080000}"/>
    <cellStyle name="Fixed 2" xfId="3928" xr:uid="{00000000-0005-0000-0000-000063080000}"/>
    <cellStyle name="Header1" xfId="1204" xr:uid="{00000000-0005-0000-0000-000064080000}"/>
    <cellStyle name="Header1 2" xfId="3929" xr:uid="{00000000-0005-0000-0000-000065080000}"/>
    <cellStyle name="Header2" xfId="1206" xr:uid="{00000000-0005-0000-0000-000066080000}"/>
    <cellStyle name="Header2 2" xfId="3930" xr:uid="{00000000-0005-0000-0000-000067080000}"/>
    <cellStyle name="HEADING1" xfId="1207" xr:uid="{00000000-0005-0000-0000-000068080000}"/>
    <cellStyle name="HEADING1 2" xfId="3931" xr:uid="{00000000-0005-0000-0000-000069080000}"/>
    <cellStyle name="HEADING2" xfId="1208" xr:uid="{00000000-0005-0000-0000-00006A080000}"/>
    <cellStyle name="HEADING2 2" xfId="3932" xr:uid="{00000000-0005-0000-0000-00006B080000}"/>
    <cellStyle name="no dec" xfId="671" xr:uid="{00000000-0005-0000-0000-00006C080000}"/>
    <cellStyle name="no dec 2" xfId="3933" xr:uid="{00000000-0005-0000-0000-00006D080000}"/>
    <cellStyle name="Norma,_laroux_4_营业在建 (2)_E21" xfId="472" xr:uid="{00000000-0005-0000-0000-00006E080000}"/>
    <cellStyle name="Normal_#10-Headcount" xfId="1209" xr:uid="{00000000-0005-0000-0000-00006F080000}"/>
    <cellStyle name="Percent_laroux" xfId="1211" xr:uid="{00000000-0005-0000-0000-000070080000}"/>
    <cellStyle name="Total" xfId="1212" xr:uid="{00000000-0005-0000-0000-000071080000}"/>
    <cellStyle name="Total 2" xfId="3934" xr:uid="{00000000-0005-0000-0000-000072080000}"/>
    <cellStyle name="百分比 2" xfId="1213" xr:uid="{00000000-0005-0000-0000-000073080000}"/>
    <cellStyle name="百分比 2 2" xfId="1214" xr:uid="{00000000-0005-0000-0000-000074080000}"/>
    <cellStyle name="百分比 2 2 2" xfId="1215" xr:uid="{00000000-0005-0000-0000-000075080000}"/>
    <cellStyle name="百分比 2 2 2 2" xfId="1216" xr:uid="{00000000-0005-0000-0000-000076080000}"/>
    <cellStyle name="百分比 2 2 2 2 2" xfId="254" xr:uid="{00000000-0005-0000-0000-000077080000}"/>
    <cellStyle name="百分比 2 2 2 2 2 2" xfId="3939" xr:uid="{00000000-0005-0000-0000-000078080000}"/>
    <cellStyle name="百分比 2 2 2 2 3" xfId="3938" xr:uid="{00000000-0005-0000-0000-000079080000}"/>
    <cellStyle name="百分比 2 2 2 3" xfId="1217" xr:uid="{00000000-0005-0000-0000-00007A080000}"/>
    <cellStyle name="百分比 2 2 2 3 2" xfId="3940" xr:uid="{00000000-0005-0000-0000-00007B080000}"/>
    <cellStyle name="百分比 2 2 2 4" xfId="3937" xr:uid="{00000000-0005-0000-0000-00007C080000}"/>
    <cellStyle name="百分比 2 2 3" xfId="1218" xr:uid="{00000000-0005-0000-0000-00007D080000}"/>
    <cellStyle name="百分比 2 2 3 2" xfId="1219" xr:uid="{00000000-0005-0000-0000-00007E080000}"/>
    <cellStyle name="百分比 2 2 3 2 2" xfId="3942" xr:uid="{00000000-0005-0000-0000-00007F080000}"/>
    <cellStyle name="百分比 2 2 3 3" xfId="3941" xr:uid="{00000000-0005-0000-0000-000080080000}"/>
    <cellStyle name="百分比 2 2 4" xfId="1220" xr:uid="{00000000-0005-0000-0000-000081080000}"/>
    <cellStyle name="百分比 2 2 4 2" xfId="3943" xr:uid="{00000000-0005-0000-0000-000082080000}"/>
    <cellStyle name="百分比 2 2 5" xfId="3936" xr:uid="{00000000-0005-0000-0000-000083080000}"/>
    <cellStyle name="百分比 2 3" xfId="1221" xr:uid="{00000000-0005-0000-0000-000084080000}"/>
    <cellStyle name="百分比 2 3 2" xfId="1222" xr:uid="{00000000-0005-0000-0000-000085080000}"/>
    <cellStyle name="百分比 2 3 2 2" xfId="1223" xr:uid="{00000000-0005-0000-0000-000086080000}"/>
    <cellStyle name="百分比 2 3 2 2 2" xfId="3946" xr:uid="{00000000-0005-0000-0000-000087080000}"/>
    <cellStyle name="百分比 2 3 2 3" xfId="3945" xr:uid="{00000000-0005-0000-0000-000088080000}"/>
    <cellStyle name="百分比 2 3 3" xfId="1224" xr:uid="{00000000-0005-0000-0000-000089080000}"/>
    <cellStyle name="百分比 2 3 3 2" xfId="3947" xr:uid="{00000000-0005-0000-0000-00008A080000}"/>
    <cellStyle name="百分比 2 3 4" xfId="3944" xr:uid="{00000000-0005-0000-0000-00008B080000}"/>
    <cellStyle name="百分比 2 4" xfId="1225" xr:uid="{00000000-0005-0000-0000-00008C080000}"/>
    <cellStyle name="百分比 2 4 2" xfId="1226" xr:uid="{00000000-0005-0000-0000-00008D080000}"/>
    <cellStyle name="百分比 2 4 2 2" xfId="3949" xr:uid="{00000000-0005-0000-0000-00008E080000}"/>
    <cellStyle name="百分比 2 4 3" xfId="3948" xr:uid="{00000000-0005-0000-0000-00008F080000}"/>
    <cellStyle name="百分比 2 5" xfId="1227" xr:uid="{00000000-0005-0000-0000-000090080000}"/>
    <cellStyle name="百分比 2 5 2" xfId="3950" xr:uid="{00000000-0005-0000-0000-000091080000}"/>
    <cellStyle name="百分比 2 6" xfId="3935" xr:uid="{00000000-0005-0000-0000-000092080000}"/>
    <cellStyle name="百分比 3" xfId="1228" xr:uid="{00000000-0005-0000-0000-000093080000}"/>
    <cellStyle name="百分比 3 2" xfId="1229" xr:uid="{00000000-0005-0000-0000-000094080000}"/>
    <cellStyle name="百分比 3 2 2" xfId="1168" xr:uid="{00000000-0005-0000-0000-000095080000}"/>
    <cellStyle name="百分比 3 2 2 2" xfId="1170" xr:uid="{00000000-0005-0000-0000-000096080000}"/>
    <cellStyle name="百分比 3 2 2 2 2" xfId="3954" xr:uid="{00000000-0005-0000-0000-000097080000}"/>
    <cellStyle name="百分比 3 2 2 3" xfId="3953" xr:uid="{00000000-0005-0000-0000-000098080000}"/>
    <cellStyle name="百分比 3 2 3" xfId="1174" xr:uid="{00000000-0005-0000-0000-000099080000}"/>
    <cellStyle name="百分比 3 2 3 2" xfId="3955" xr:uid="{00000000-0005-0000-0000-00009A080000}"/>
    <cellStyle name="百分比 3 2 4" xfId="3952" xr:uid="{00000000-0005-0000-0000-00009B080000}"/>
    <cellStyle name="百分比 3 3" xfId="1230" xr:uid="{00000000-0005-0000-0000-00009C080000}"/>
    <cellStyle name="百分比 3 3 2" xfId="1231" xr:uid="{00000000-0005-0000-0000-00009D080000}"/>
    <cellStyle name="百分比 3 3 2 2" xfId="3957" xr:uid="{00000000-0005-0000-0000-00009E080000}"/>
    <cellStyle name="百分比 3 3 3" xfId="3956" xr:uid="{00000000-0005-0000-0000-00009F080000}"/>
    <cellStyle name="百分比 3 4" xfId="1232" xr:uid="{00000000-0005-0000-0000-0000A0080000}"/>
    <cellStyle name="百分比 3 4 2" xfId="3958" xr:uid="{00000000-0005-0000-0000-0000A1080000}"/>
    <cellStyle name="百分比 3 5" xfId="1233" xr:uid="{00000000-0005-0000-0000-0000A2080000}"/>
    <cellStyle name="百分比 3 5 2" xfId="3959" xr:uid="{00000000-0005-0000-0000-0000A3080000}"/>
    <cellStyle name="百分比 3 6" xfId="3951" xr:uid="{00000000-0005-0000-0000-0000A4080000}"/>
    <cellStyle name="百分比 4" xfId="1234" xr:uid="{00000000-0005-0000-0000-0000A5080000}"/>
    <cellStyle name="百分比 4 2" xfId="1236" xr:uid="{00000000-0005-0000-0000-0000A6080000}"/>
    <cellStyle name="百分比 4 2 2" xfId="1238" xr:uid="{00000000-0005-0000-0000-0000A7080000}"/>
    <cellStyle name="百分比 4 2 2 2" xfId="1239" xr:uid="{00000000-0005-0000-0000-0000A8080000}"/>
    <cellStyle name="百分比 4 2 2 2 2" xfId="3963" xr:uid="{00000000-0005-0000-0000-0000A9080000}"/>
    <cellStyle name="百分比 4 2 2 3" xfId="3962" xr:uid="{00000000-0005-0000-0000-0000AA080000}"/>
    <cellStyle name="百分比 4 2 3" xfId="1241" xr:uid="{00000000-0005-0000-0000-0000AB080000}"/>
    <cellStyle name="百分比 4 2 3 2" xfId="3964" xr:uid="{00000000-0005-0000-0000-0000AC080000}"/>
    <cellStyle name="百分比 4 2 4" xfId="3961" xr:uid="{00000000-0005-0000-0000-0000AD080000}"/>
    <cellStyle name="百分比 4 3" xfId="1243" xr:uid="{00000000-0005-0000-0000-0000AE080000}"/>
    <cellStyle name="百分比 4 3 2" xfId="1246" xr:uid="{00000000-0005-0000-0000-0000AF080000}"/>
    <cellStyle name="百分比 4 3 2 2" xfId="3966" xr:uid="{00000000-0005-0000-0000-0000B0080000}"/>
    <cellStyle name="百分比 4 3 3" xfId="3965" xr:uid="{00000000-0005-0000-0000-0000B1080000}"/>
    <cellStyle name="百分比 4 4" xfId="1248" xr:uid="{00000000-0005-0000-0000-0000B2080000}"/>
    <cellStyle name="百分比 4 4 2" xfId="3967" xr:uid="{00000000-0005-0000-0000-0000B3080000}"/>
    <cellStyle name="百分比 4 5" xfId="3960" xr:uid="{00000000-0005-0000-0000-0000B4080000}"/>
    <cellStyle name="百分比 5" xfId="1250" xr:uid="{00000000-0005-0000-0000-0000B5080000}"/>
    <cellStyle name="百分比 5 2" xfId="1254" xr:uid="{00000000-0005-0000-0000-0000B6080000}"/>
    <cellStyle name="百分比 5 2 2" xfId="1256" xr:uid="{00000000-0005-0000-0000-0000B7080000}"/>
    <cellStyle name="百分比 5 2 2 2" xfId="1257" xr:uid="{00000000-0005-0000-0000-0000B8080000}"/>
    <cellStyle name="百分比 5 2 2 2 2" xfId="3971" xr:uid="{00000000-0005-0000-0000-0000B9080000}"/>
    <cellStyle name="百分比 5 2 2 3" xfId="3970" xr:uid="{00000000-0005-0000-0000-0000BA080000}"/>
    <cellStyle name="百分比 5 2 3" xfId="1259" xr:uid="{00000000-0005-0000-0000-0000BB080000}"/>
    <cellStyle name="百分比 5 2 3 2" xfId="3972" xr:uid="{00000000-0005-0000-0000-0000BC080000}"/>
    <cellStyle name="百分比 5 2 4" xfId="3969" xr:uid="{00000000-0005-0000-0000-0000BD080000}"/>
    <cellStyle name="百分比 5 3" xfId="1261" xr:uid="{00000000-0005-0000-0000-0000BE080000}"/>
    <cellStyle name="百分比 5 3 2" xfId="1262" xr:uid="{00000000-0005-0000-0000-0000BF080000}"/>
    <cellStyle name="百分比 5 3 2 2" xfId="3974" xr:uid="{00000000-0005-0000-0000-0000C0080000}"/>
    <cellStyle name="百分比 5 3 3" xfId="3973" xr:uid="{00000000-0005-0000-0000-0000C1080000}"/>
    <cellStyle name="百分比 5 4" xfId="1264" xr:uid="{00000000-0005-0000-0000-0000C2080000}"/>
    <cellStyle name="百分比 5 4 2" xfId="3975" xr:uid="{00000000-0005-0000-0000-0000C3080000}"/>
    <cellStyle name="百分比 5 5" xfId="1266" xr:uid="{00000000-0005-0000-0000-0000C4080000}"/>
    <cellStyle name="百分比 5 5 2" xfId="3976" xr:uid="{00000000-0005-0000-0000-0000C5080000}"/>
    <cellStyle name="百分比 5 6" xfId="3968" xr:uid="{00000000-0005-0000-0000-0000C6080000}"/>
    <cellStyle name="百分比 5 7" xfId="4984" xr:uid="{00000000-0005-0000-0000-0000C7080000}"/>
    <cellStyle name="百分比 6" xfId="1268" xr:uid="{00000000-0005-0000-0000-0000C8080000}"/>
    <cellStyle name="百分比 6 2" xfId="1270" xr:uid="{00000000-0005-0000-0000-0000C9080000}"/>
    <cellStyle name="百分比 6 2 2" xfId="1272" xr:uid="{00000000-0005-0000-0000-0000CA080000}"/>
    <cellStyle name="百分比 6 2 2 2" xfId="1274" xr:uid="{00000000-0005-0000-0000-0000CB080000}"/>
    <cellStyle name="百分比 6 2 2 2 2" xfId="3980" xr:uid="{00000000-0005-0000-0000-0000CC080000}"/>
    <cellStyle name="百分比 6 2 2 3" xfId="3979" xr:uid="{00000000-0005-0000-0000-0000CD080000}"/>
    <cellStyle name="百分比 6 2 3" xfId="1276" xr:uid="{00000000-0005-0000-0000-0000CE080000}"/>
    <cellStyle name="百分比 6 2 3 2" xfId="3981" xr:uid="{00000000-0005-0000-0000-0000CF080000}"/>
    <cellStyle name="百分比 6 2 4" xfId="3978" xr:uid="{00000000-0005-0000-0000-0000D0080000}"/>
    <cellStyle name="百分比 6 3" xfId="1278" xr:uid="{00000000-0005-0000-0000-0000D1080000}"/>
    <cellStyle name="百分比 6 3 2" xfId="1279" xr:uid="{00000000-0005-0000-0000-0000D2080000}"/>
    <cellStyle name="百分比 6 3 2 2" xfId="3983" xr:uid="{00000000-0005-0000-0000-0000D3080000}"/>
    <cellStyle name="百分比 6 3 3" xfId="3982" xr:uid="{00000000-0005-0000-0000-0000D4080000}"/>
    <cellStyle name="百分比 6 4" xfId="1281" xr:uid="{00000000-0005-0000-0000-0000D5080000}"/>
    <cellStyle name="百分比 6 4 2" xfId="3984" xr:uid="{00000000-0005-0000-0000-0000D6080000}"/>
    <cellStyle name="百分比 6 5" xfId="3977" xr:uid="{00000000-0005-0000-0000-0000D7080000}"/>
    <cellStyle name="百分比 7" xfId="1282" xr:uid="{00000000-0005-0000-0000-0000D8080000}"/>
    <cellStyle name="百分比 7 2" xfId="1283" xr:uid="{00000000-0005-0000-0000-0000D9080000}"/>
    <cellStyle name="百分比 7 2 2" xfId="1284" xr:uid="{00000000-0005-0000-0000-0000DA080000}"/>
    <cellStyle name="百分比 7 2 2 2" xfId="1285" xr:uid="{00000000-0005-0000-0000-0000DB080000}"/>
    <cellStyle name="百分比 7 2 2 2 2" xfId="3988" xr:uid="{00000000-0005-0000-0000-0000DC080000}"/>
    <cellStyle name="百分比 7 2 2 3" xfId="3987" xr:uid="{00000000-0005-0000-0000-0000DD080000}"/>
    <cellStyle name="百分比 7 2 3" xfId="1286" xr:uid="{00000000-0005-0000-0000-0000DE080000}"/>
    <cellStyle name="百分比 7 2 3 2" xfId="3989" xr:uid="{00000000-0005-0000-0000-0000DF080000}"/>
    <cellStyle name="百分比 7 2 4" xfId="3986" xr:uid="{00000000-0005-0000-0000-0000E0080000}"/>
    <cellStyle name="百分比 7 3" xfId="1287" xr:uid="{00000000-0005-0000-0000-0000E1080000}"/>
    <cellStyle name="百分比 7 3 2" xfId="1288" xr:uid="{00000000-0005-0000-0000-0000E2080000}"/>
    <cellStyle name="百分比 7 3 2 2" xfId="3991" xr:uid="{00000000-0005-0000-0000-0000E3080000}"/>
    <cellStyle name="百分比 7 3 3" xfId="3990" xr:uid="{00000000-0005-0000-0000-0000E4080000}"/>
    <cellStyle name="百分比 7 4" xfId="1289" xr:uid="{00000000-0005-0000-0000-0000E5080000}"/>
    <cellStyle name="百分比 7 4 2" xfId="3992" xr:uid="{00000000-0005-0000-0000-0000E6080000}"/>
    <cellStyle name="百分比 7 5" xfId="3985" xr:uid="{00000000-0005-0000-0000-0000E7080000}"/>
    <cellStyle name="百分比 8" xfId="2720" xr:uid="{00000000-0005-0000-0000-0000E8080000}"/>
    <cellStyle name="标题" xfId="1290" xr:uid="{00000000-0005-0000-0000-0000E9080000}"/>
    <cellStyle name="标题 1" xfId="1291" xr:uid="{00000000-0005-0000-0000-0000EA080000}"/>
    <cellStyle name="标题 1 2" xfId="1292" xr:uid="{00000000-0005-0000-0000-0000EB080000}"/>
    <cellStyle name="标题 1 2 2" xfId="1294" xr:uid="{00000000-0005-0000-0000-0000EC080000}"/>
    <cellStyle name="标题 1 2 2 2" xfId="1295" xr:uid="{00000000-0005-0000-0000-0000ED080000}"/>
    <cellStyle name="标题 1 2 2 2 2" xfId="1296" xr:uid="{00000000-0005-0000-0000-0000EE080000}"/>
    <cellStyle name="标题 1 2 2 3" xfId="1298" xr:uid="{00000000-0005-0000-0000-0000EF080000}"/>
    <cellStyle name="标题 1 2 3" xfId="1299" xr:uid="{00000000-0005-0000-0000-0000F0080000}"/>
    <cellStyle name="标题 1 2 3 2" xfId="1300" xr:uid="{00000000-0005-0000-0000-0000F1080000}"/>
    <cellStyle name="标题 1 2 3 2 2" xfId="1063" xr:uid="{00000000-0005-0000-0000-0000F2080000}"/>
    <cellStyle name="标题 1 2 3 3" xfId="1302" xr:uid="{00000000-0005-0000-0000-0000F3080000}"/>
    <cellStyle name="标题 1 2 3 4" xfId="2533" xr:uid="{00000000-0005-0000-0000-0000F4080000}"/>
    <cellStyle name="标题 1 2 4" xfId="1303" xr:uid="{00000000-0005-0000-0000-0000F5080000}"/>
    <cellStyle name="标题 1 2 4 2" xfId="1304" xr:uid="{00000000-0005-0000-0000-0000F6080000}"/>
    <cellStyle name="标题 1 2 5" xfId="1305" xr:uid="{00000000-0005-0000-0000-0000F7080000}"/>
    <cellStyle name="标题 1 2_2015财政决算公开" xfId="3993" xr:uid="{00000000-0005-0000-0000-0000F8080000}"/>
    <cellStyle name="标题 1 3" xfId="1306" xr:uid="{00000000-0005-0000-0000-0000F9080000}"/>
    <cellStyle name="标题 1 3 2" xfId="1307" xr:uid="{00000000-0005-0000-0000-0000FA080000}"/>
    <cellStyle name="标题 1 3 2 2" xfId="1309" xr:uid="{00000000-0005-0000-0000-0000FB080000}"/>
    <cellStyle name="标题 1 3 2 2 2" xfId="1312" xr:uid="{00000000-0005-0000-0000-0000FC080000}"/>
    <cellStyle name="标题 1 3 2 3" xfId="1315" xr:uid="{00000000-0005-0000-0000-0000FD080000}"/>
    <cellStyle name="标题 1 3 3" xfId="1316" xr:uid="{00000000-0005-0000-0000-0000FE080000}"/>
    <cellStyle name="标题 1 3 3 2" xfId="1318" xr:uid="{00000000-0005-0000-0000-0000FF080000}"/>
    <cellStyle name="标题 1 3 4" xfId="1319" xr:uid="{00000000-0005-0000-0000-000000090000}"/>
    <cellStyle name="标题 1 4" xfId="1320" xr:uid="{00000000-0005-0000-0000-000001090000}"/>
    <cellStyle name="标题 1 4 2" xfId="1321" xr:uid="{00000000-0005-0000-0000-000002090000}"/>
    <cellStyle name="标题 1 4 2 2" xfId="739" xr:uid="{00000000-0005-0000-0000-000003090000}"/>
    <cellStyle name="标题 1 4 3" xfId="1322" xr:uid="{00000000-0005-0000-0000-000004090000}"/>
    <cellStyle name="标题 1 5" xfId="1323" xr:uid="{00000000-0005-0000-0000-000005090000}"/>
    <cellStyle name="标题 1 5 2" xfId="1325" xr:uid="{00000000-0005-0000-0000-000006090000}"/>
    <cellStyle name="标题 1 5 2 2" xfId="750" xr:uid="{00000000-0005-0000-0000-000007090000}"/>
    <cellStyle name="标题 1 5 3" xfId="1326" xr:uid="{00000000-0005-0000-0000-000008090000}"/>
    <cellStyle name="标题 1 6" xfId="1327" xr:uid="{00000000-0005-0000-0000-000009090000}"/>
    <cellStyle name="标题 1 6 2" xfId="1328" xr:uid="{00000000-0005-0000-0000-00000A090000}"/>
    <cellStyle name="标题 1 7" xfId="1329" xr:uid="{00000000-0005-0000-0000-00000B090000}"/>
    <cellStyle name="标题 1 8" xfId="2824" xr:uid="{00000000-0005-0000-0000-00000C090000}"/>
    <cellStyle name="标题 10" xfId="2808" xr:uid="{00000000-0005-0000-0000-00000D090000}"/>
    <cellStyle name="标题 2" xfId="1330" xr:uid="{00000000-0005-0000-0000-00000E090000}"/>
    <cellStyle name="标题 2 2" xfId="1331" xr:uid="{00000000-0005-0000-0000-00000F090000}"/>
    <cellStyle name="标题 2 2 2" xfId="1332" xr:uid="{00000000-0005-0000-0000-000010090000}"/>
    <cellStyle name="标题 2 2 2 2" xfId="1333" xr:uid="{00000000-0005-0000-0000-000011090000}"/>
    <cellStyle name="标题 2 2 2 2 2" xfId="1334" xr:uid="{00000000-0005-0000-0000-000012090000}"/>
    <cellStyle name="标题 2 2 2 3" xfId="1335" xr:uid="{00000000-0005-0000-0000-000013090000}"/>
    <cellStyle name="标题 2 2 3" xfId="1336" xr:uid="{00000000-0005-0000-0000-000014090000}"/>
    <cellStyle name="标题 2 2 3 2" xfId="1338" xr:uid="{00000000-0005-0000-0000-000015090000}"/>
    <cellStyle name="标题 2 2 3 2 2" xfId="1340" xr:uid="{00000000-0005-0000-0000-000016090000}"/>
    <cellStyle name="标题 2 2 3 3" xfId="1342" xr:uid="{00000000-0005-0000-0000-000017090000}"/>
    <cellStyle name="标题 2 2 3 4" xfId="2534" xr:uid="{00000000-0005-0000-0000-000018090000}"/>
    <cellStyle name="标题 2 2 4" xfId="548" xr:uid="{00000000-0005-0000-0000-000019090000}"/>
    <cellStyle name="标题 2 2 4 2" xfId="1344" xr:uid="{00000000-0005-0000-0000-00001A090000}"/>
    <cellStyle name="标题 2 2 5" xfId="551" xr:uid="{00000000-0005-0000-0000-00001B090000}"/>
    <cellStyle name="标题 2 2_2015财政决算公开" xfId="3994" xr:uid="{00000000-0005-0000-0000-00001C090000}"/>
    <cellStyle name="标题 2 3" xfId="1345" xr:uid="{00000000-0005-0000-0000-00001D090000}"/>
    <cellStyle name="标题 2 3 2" xfId="1346" xr:uid="{00000000-0005-0000-0000-00001E090000}"/>
    <cellStyle name="标题 2 3 2 2" xfId="1347" xr:uid="{00000000-0005-0000-0000-00001F090000}"/>
    <cellStyle name="标题 2 3 2 2 2" xfId="1348" xr:uid="{00000000-0005-0000-0000-000020090000}"/>
    <cellStyle name="标题 2 3 2 3" xfId="1349" xr:uid="{00000000-0005-0000-0000-000021090000}"/>
    <cellStyle name="标题 2 3 3" xfId="1350" xr:uid="{00000000-0005-0000-0000-000022090000}"/>
    <cellStyle name="标题 2 3 3 2" xfId="1351" xr:uid="{00000000-0005-0000-0000-000023090000}"/>
    <cellStyle name="标题 2 3 4" xfId="1352" xr:uid="{00000000-0005-0000-0000-000024090000}"/>
    <cellStyle name="标题 2 4" xfId="1353" xr:uid="{00000000-0005-0000-0000-000025090000}"/>
    <cellStyle name="标题 2 4 2" xfId="1354" xr:uid="{00000000-0005-0000-0000-000026090000}"/>
    <cellStyle name="标题 2 4 2 2" xfId="774" xr:uid="{00000000-0005-0000-0000-000027090000}"/>
    <cellStyle name="标题 2 4 3" xfId="1273" xr:uid="{00000000-0005-0000-0000-000028090000}"/>
    <cellStyle name="标题 2 5" xfId="1355" xr:uid="{00000000-0005-0000-0000-000029090000}"/>
    <cellStyle name="标题 2 5 2" xfId="1356" xr:uid="{00000000-0005-0000-0000-00002A090000}"/>
    <cellStyle name="标题 2 5 2 2" xfId="791" xr:uid="{00000000-0005-0000-0000-00002B090000}"/>
    <cellStyle name="标题 2 5 3" xfId="1357" xr:uid="{00000000-0005-0000-0000-00002C090000}"/>
    <cellStyle name="标题 2 6" xfId="1358" xr:uid="{00000000-0005-0000-0000-00002D090000}"/>
    <cellStyle name="标题 2 6 2" xfId="1359" xr:uid="{00000000-0005-0000-0000-00002E090000}"/>
    <cellStyle name="标题 2 7" xfId="1360" xr:uid="{00000000-0005-0000-0000-00002F090000}"/>
    <cellStyle name="标题 2 8" xfId="2825" xr:uid="{00000000-0005-0000-0000-000030090000}"/>
    <cellStyle name="标题 3" xfId="1361" xr:uid="{00000000-0005-0000-0000-000031090000}"/>
    <cellStyle name="标题 3 2" xfId="1362" xr:uid="{00000000-0005-0000-0000-000032090000}"/>
    <cellStyle name="标题 3 2 2" xfId="1364" xr:uid="{00000000-0005-0000-0000-000033090000}"/>
    <cellStyle name="标题 3 2 2 2" xfId="1367" xr:uid="{00000000-0005-0000-0000-000034090000}"/>
    <cellStyle name="标题 3 2 2 2 2" xfId="395" xr:uid="{00000000-0005-0000-0000-000035090000}"/>
    <cellStyle name="标题 3 2 2 3" xfId="1370" xr:uid="{00000000-0005-0000-0000-000036090000}"/>
    <cellStyle name="标题 3 2 3" xfId="1372" xr:uid="{00000000-0005-0000-0000-000037090000}"/>
    <cellStyle name="标题 3 2 3 2" xfId="1374" xr:uid="{00000000-0005-0000-0000-000038090000}"/>
    <cellStyle name="标题 3 2 3 2 2" xfId="455" xr:uid="{00000000-0005-0000-0000-000039090000}"/>
    <cellStyle name="标题 3 2 3 3" xfId="1375" xr:uid="{00000000-0005-0000-0000-00003A090000}"/>
    <cellStyle name="标题 3 2 3 4" xfId="2535" xr:uid="{00000000-0005-0000-0000-00003B090000}"/>
    <cellStyle name="标题 3 2 4" xfId="1377" xr:uid="{00000000-0005-0000-0000-00003C090000}"/>
    <cellStyle name="标题 3 2 4 2" xfId="1378" xr:uid="{00000000-0005-0000-0000-00003D090000}"/>
    <cellStyle name="标题 3 2 5" xfId="1379" xr:uid="{00000000-0005-0000-0000-00003E090000}"/>
    <cellStyle name="标题 3 2_2015财政决算公开" xfId="3995" xr:uid="{00000000-0005-0000-0000-00003F090000}"/>
    <cellStyle name="标题 3 3" xfId="1380" xr:uid="{00000000-0005-0000-0000-000040090000}"/>
    <cellStyle name="标题 3 3 2" xfId="1381" xr:uid="{00000000-0005-0000-0000-000041090000}"/>
    <cellStyle name="标题 3 3 2 2" xfId="997" xr:uid="{00000000-0005-0000-0000-000042090000}"/>
    <cellStyle name="标题 3 3 2 2 2" xfId="1382" xr:uid="{00000000-0005-0000-0000-000043090000}"/>
    <cellStyle name="标题 3 3 2 3" xfId="1383" xr:uid="{00000000-0005-0000-0000-000044090000}"/>
    <cellStyle name="标题 3 3 3" xfId="1384" xr:uid="{00000000-0005-0000-0000-000045090000}"/>
    <cellStyle name="标题 3 3 3 2" xfId="1037" xr:uid="{00000000-0005-0000-0000-000046090000}"/>
    <cellStyle name="标题 3 3 4" xfId="1385" xr:uid="{00000000-0005-0000-0000-000047090000}"/>
    <cellStyle name="标题 3 4" xfId="1386" xr:uid="{00000000-0005-0000-0000-000048090000}"/>
    <cellStyle name="标题 3 4 2" xfId="1387" xr:uid="{00000000-0005-0000-0000-000049090000}"/>
    <cellStyle name="标题 3 4 2 2" xfId="813" xr:uid="{00000000-0005-0000-0000-00004A090000}"/>
    <cellStyle name="标题 3 4 3" xfId="1388" xr:uid="{00000000-0005-0000-0000-00004B090000}"/>
    <cellStyle name="标题 3 5" xfId="1389" xr:uid="{00000000-0005-0000-0000-00004C090000}"/>
    <cellStyle name="标题 3 5 2" xfId="1390" xr:uid="{00000000-0005-0000-0000-00004D090000}"/>
    <cellStyle name="标题 3 5 2 2" xfId="833" xr:uid="{00000000-0005-0000-0000-00004E090000}"/>
    <cellStyle name="标题 3 5 3" xfId="1392" xr:uid="{00000000-0005-0000-0000-00004F090000}"/>
    <cellStyle name="标题 3 6" xfId="1393" xr:uid="{00000000-0005-0000-0000-000050090000}"/>
    <cellStyle name="标题 3 6 2" xfId="1394" xr:uid="{00000000-0005-0000-0000-000051090000}"/>
    <cellStyle name="标题 3 7" xfId="1395" xr:uid="{00000000-0005-0000-0000-000052090000}"/>
    <cellStyle name="标题 3 8" xfId="2826" xr:uid="{00000000-0005-0000-0000-000053090000}"/>
    <cellStyle name="标题 4" xfId="170" xr:uid="{00000000-0005-0000-0000-000054090000}"/>
    <cellStyle name="标题 4 2" xfId="1397" xr:uid="{00000000-0005-0000-0000-000055090000}"/>
    <cellStyle name="标题 4 2 2" xfId="1399" xr:uid="{00000000-0005-0000-0000-000056090000}"/>
    <cellStyle name="标题 4 2 2 2" xfId="1402" xr:uid="{00000000-0005-0000-0000-000057090000}"/>
    <cellStyle name="标题 4 2 2 2 2" xfId="1405" xr:uid="{00000000-0005-0000-0000-000058090000}"/>
    <cellStyle name="标题 4 2 2 3" xfId="1407" xr:uid="{00000000-0005-0000-0000-000059090000}"/>
    <cellStyle name="标题 4 2 3" xfId="1409" xr:uid="{00000000-0005-0000-0000-00005A090000}"/>
    <cellStyle name="标题 4 2 3 2" xfId="1411" xr:uid="{00000000-0005-0000-0000-00005B090000}"/>
    <cellStyle name="标题 4 2 3 2 2" xfId="1413" xr:uid="{00000000-0005-0000-0000-00005C090000}"/>
    <cellStyle name="标题 4 2 3 3" xfId="1415" xr:uid="{00000000-0005-0000-0000-00005D090000}"/>
    <cellStyle name="标题 4 2 3 4" xfId="2536" xr:uid="{00000000-0005-0000-0000-00005E090000}"/>
    <cellStyle name="标题 4 2 4" xfId="1417" xr:uid="{00000000-0005-0000-0000-00005F090000}"/>
    <cellStyle name="标题 4 2 4 2" xfId="1420" xr:uid="{00000000-0005-0000-0000-000060090000}"/>
    <cellStyle name="标题 4 2 5" xfId="1422" xr:uid="{00000000-0005-0000-0000-000061090000}"/>
    <cellStyle name="标题 4 2_2015财政决算公开" xfId="3996" xr:uid="{00000000-0005-0000-0000-000062090000}"/>
    <cellStyle name="标题 4 3" xfId="1424" xr:uid="{00000000-0005-0000-0000-000063090000}"/>
    <cellStyle name="标题 4 3 2" xfId="1426" xr:uid="{00000000-0005-0000-0000-000064090000}"/>
    <cellStyle name="标题 4 3 2 2" xfId="1429" xr:uid="{00000000-0005-0000-0000-000065090000}"/>
    <cellStyle name="标题 4 3 2 2 2" xfId="1432" xr:uid="{00000000-0005-0000-0000-000066090000}"/>
    <cellStyle name="标题 4 3 2 3" xfId="1434" xr:uid="{00000000-0005-0000-0000-000067090000}"/>
    <cellStyle name="标题 4 3 3" xfId="1436" xr:uid="{00000000-0005-0000-0000-000068090000}"/>
    <cellStyle name="标题 4 3 3 2" xfId="1438" xr:uid="{00000000-0005-0000-0000-000069090000}"/>
    <cellStyle name="标题 4 3 4" xfId="1440" xr:uid="{00000000-0005-0000-0000-00006A090000}"/>
    <cellStyle name="标题 4 4" xfId="498" xr:uid="{00000000-0005-0000-0000-00006B090000}"/>
    <cellStyle name="标题 4 4 2" xfId="501" xr:uid="{00000000-0005-0000-0000-00006C090000}"/>
    <cellStyle name="标题 4 4 2 2" xfId="858" xr:uid="{00000000-0005-0000-0000-00006D090000}"/>
    <cellStyle name="标题 4 4 3" xfId="504" xr:uid="{00000000-0005-0000-0000-00006E090000}"/>
    <cellStyle name="标题 4 5" xfId="510" xr:uid="{00000000-0005-0000-0000-00006F090000}"/>
    <cellStyle name="标题 4 5 2" xfId="513" xr:uid="{00000000-0005-0000-0000-000070090000}"/>
    <cellStyle name="标题 4 5 2 2" xfId="871" xr:uid="{00000000-0005-0000-0000-000071090000}"/>
    <cellStyle name="标题 4 5 3" xfId="516" xr:uid="{00000000-0005-0000-0000-000072090000}"/>
    <cellStyle name="标题 4 6" xfId="419" xr:uid="{00000000-0005-0000-0000-000073090000}"/>
    <cellStyle name="标题 4 6 2" xfId="422" xr:uid="{00000000-0005-0000-0000-000074090000}"/>
    <cellStyle name="标题 4 7" xfId="430" xr:uid="{00000000-0005-0000-0000-000075090000}"/>
    <cellStyle name="标题 4 8" xfId="2827" xr:uid="{00000000-0005-0000-0000-000076090000}"/>
    <cellStyle name="标题 5" xfId="153" xr:uid="{00000000-0005-0000-0000-000077090000}"/>
    <cellStyle name="标题 5 2" xfId="1441" xr:uid="{00000000-0005-0000-0000-000078090000}"/>
    <cellStyle name="标题 5 2 2" xfId="1442" xr:uid="{00000000-0005-0000-0000-000079090000}"/>
    <cellStyle name="标题 5 2 2 2" xfId="1444" xr:uid="{00000000-0005-0000-0000-00007A090000}"/>
    <cellStyle name="标题 5 2 2 2 2" xfId="1446" xr:uid="{00000000-0005-0000-0000-00007B090000}"/>
    <cellStyle name="标题 5 2 2 2 2 2" xfId="4000" xr:uid="{00000000-0005-0000-0000-00007C090000}"/>
    <cellStyle name="标题 5 2 2 2 3" xfId="3999" xr:uid="{00000000-0005-0000-0000-00007D090000}"/>
    <cellStyle name="标题 5 2 2 2_2015财政决算公开" xfId="4001" xr:uid="{00000000-0005-0000-0000-00007E090000}"/>
    <cellStyle name="标题 5 2 2 3" xfId="1253" xr:uid="{00000000-0005-0000-0000-00007F090000}"/>
    <cellStyle name="标题 5 2 2 3 2" xfId="4002" xr:uid="{00000000-0005-0000-0000-000080090000}"/>
    <cellStyle name="标题 5 2 2 4" xfId="2540" xr:uid="{00000000-0005-0000-0000-000081090000}"/>
    <cellStyle name="标题 5 2 2 5" xfId="3998" xr:uid="{00000000-0005-0000-0000-000082090000}"/>
    <cellStyle name="标题 5 2 2_2015财政决算公开" xfId="4003" xr:uid="{00000000-0005-0000-0000-000083090000}"/>
    <cellStyle name="标题 5 2 3" xfId="1447" xr:uid="{00000000-0005-0000-0000-000084090000}"/>
    <cellStyle name="标题 5 2 3 2" xfId="1449" xr:uid="{00000000-0005-0000-0000-000085090000}"/>
    <cellStyle name="标题 5 2 3 2 2" xfId="4005" xr:uid="{00000000-0005-0000-0000-000086090000}"/>
    <cellStyle name="标题 5 2 3 3" xfId="2541" xr:uid="{00000000-0005-0000-0000-000087090000}"/>
    <cellStyle name="标题 5 2 3 4" xfId="4004" xr:uid="{00000000-0005-0000-0000-000088090000}"/>
    <cellStyle name="标题 5 2 3_2015财政决算公开" xfId="4006" xr:uid="{00000000-0005-0000-0000-000089090000}"/>
    <cellStyle name="标题 5 2 4" xfId="1450" xr:uid="{00000000-0005-0000-0000-00008A090000}"/>
    <cellStyle name="标题 5 2 4 2" xfId="4007" xr:uid="{00000000-0005-0000-0000-00008B090000}"/>
    <cellStyle name="标题 5 2 5" xfId="2539" xr:uid="{00000000-0005-0000-0000-00008C090000}"/>
    <cellStyle name="标题 5 2 6" xfId="3997" xr:uid="{00000000-0005-0000-0000-00008D090000}"/>
    <cellStyle name="标题 5 2_2015财政决算公开" xfId="4008" xr:uid="{00000000-0005-0000-0000-00008E090000}"/>
    <cellStyle name="标题 5 3" xfId="1451" xr:uid="{00000000-0005-0000-0000-00008F090000}"/>
    <cellStyle name="标题 5 3 2" xfId="615" xr:uid="{00000000-0005-0000-0000-000090090000}"/>
    <cellStyle name="标题 5 3 2 2" xfId="617" xr:uid="{00000000-0005-0000-0000-000091090000}"/>
    <cellStyle name="标题 5 3 2 2 2" xfId="4011" xr:uid="{00000000-0005-0000-0000-000092090000}"/>
    <cellStyle name="标题 5 3 2 3" xfId="4010" xr:uid="{00000000-0005-0000-0000-000093090000}"/>
    <cellStyle name="标题 5 3 2_2015财政决算公开" xfId="4012" xr:uid="{00000000-0005-0000-0000-000094090000}"/>
    <cellStyle name="标题 5 3 3" xfId="645" xr:uid="{00000000-0005-0000-0000-000095090000}"/>
    <cellStyle name="标题 5 3 3 2" xfId="4013" xr:uid="{00000000-0005-0000-0000-000096090000}"/>
    <cellStyle name="标题 5 3 4" xfId="2542" xr:uid="{00000000-0005-0000-0000-000097090000}"/>
    <cellStyle name="标题 5 3 5" xfId="4009" xr:uid="{00000000-0005-0000-0000-000098090000}"/>
    <cellStyle name="标题 5 3_2015财政决算公开" xfId="4014" xr:uid="{00000000-0005-0000-0000-000099090000}"/>
    <cellStyle name="标题 5 4" xfId="518" xr:uid="{00000000-0005-0000-0000-00009A090000}"/>
    <cellStyle name="标题 5 4 2" xfId="1452" xr:uid="{00000000-0005-0000-0000-00009B090000}"/>
    <cellStyle name="标题 5 4 2 2" xfId="907" xr:uid="{00000000-0005-0000-0000-00009C090000}"/>
    <cellStyle name="标题 5 4 3" xfId="1453" xr:uid="{00000000-0005-0000-0000-00009D090000}"/>
    <cellStyle name="标题 5 5" xfId="1" xr:uid="{00000000-0005-0000-0000-00009E090000}"/>
    <cellStyle name="标题 5 5 2" xfId="1454" xr:uid="{00000000-0005-0000-0000-00009F090000}"/>
    <cellStyle name="标题 5 6" xfId="314" xr:uid="{00000000-0005-0000-0000-0000A0090000}"/>
    <cellStyle name="标题 5 7" xfId="2538" xr:uid="{00000000-0005-0000-0000-0000A1090000}"/>
    <cellStyle name="标题 5_2015财政决算公开" xfId="4015" xr:uid="{00000000-0005-0000-0000-0000A2090000}"/>
    <cellStyle name="标题 6" xfId="1455" xr:uid="{00000000-0005-0000-0000-0000A3090000}"/>
    <cellStyle name="标题 6 2" xfId="2543" xr:uid="{00000000-0005-0000-0000-0000A4090000}"/>
    <cellStyle name="标题 7" xfId="1456" xr:uid="{00000000-0005-0000-0000-0000A5090000}"/>
    <cellStyle name="标题 7 2" xfId="1457" xr:uid="{00000000-0005-0000-0000-0000A6090000}"/>
    <cellStyle name="标题 8" xfId="1458" xr:uid="{00000000-0005-0000-0000-0000A7090000}"/>
    <cellStyle name="标题 9" xfId="2532" xr:uid="{00000000-0005-0000-0000-0000A8090000}"/>
    <cellStyle name="表标题" xfId="1460" xr:uid="{00000000-0005-0000-0000-0000A9090000}"/>
    <cellStyle name="表标题 2" xfId="1461" xr:uid="{00000000-0005-0000-0000-0000AA090000}"/>
    <cellStyle name="表标题 2 2" xfId="1462" xr:uid="{00000000-0005-0000-0000-0000AB090000}"/>
    <cellStyle name="表标题 2 2 2" xfId="1463" xr:uid="{00000000-0005-0000-0000-0000AC090000}"/>
    <cellStyle name="表标题 2 2 2 2" xfId="1464" xr:uid="{00000000-0005-0000-0000-0000AD090000}"/>
    <cellStyle name="表标题 2 2 3" xfId="1465" xr:uid="{00000000-0005-0000-0000-0000AE090000}"/>
    <cellStyle name="表标题 2 3" xfId="1466" xr:uid="{00000000-0005-0000-0000-0000AF090000}"/>
    <cellStyle name="表标题 2 3 2" xfId="161" xr:uid="{00000000-0005-0000-0000-0000B0090000}"/>
    <cellStyle name="表标题 2 4" xfId="22" xr:uid="{00000000-0005-0000-0000-0000B1090000}"/>
    <cellStyle name="表标题 3" xfId="1467" xr:uid="{00000000-0005-0000-0000-0000B2090000}"/>
    <cellStyle name="表标题 3 2" xfId="1469" xr:uid="{00000000-0005-0000-0000-0000B3090000}"/>
    <cellStyle name="表标题 3 2 2" xfId="208" xr:uid="{00000000-0005-0000-0000-0000B4090000}"/>
    <cellStyle name="表标题 3 3" xfId="1471" xr:uid="{00000000-0005-0000-0000-0000B5090000}"/>
    <cellStyle name="表标题 4" xfId="1472" xr:uid="{00000000-0005-0000-0000-0000B6090000}"/>
    <cellStyle name="表标题 4 2" xfId="1474" xr:uid="{00000000-0005-0000-0000-0000B7090000}"/>
    <cellStyle name="表标题 5" xfId="1475" xr:uid="{00000000-0005-0000-0000-0000B8090000}"/>
    <cellStyle name="差" xfId="1476" xr:uid="{00000000-0005-0000-0000-0000B9090000}"/>
    <cellStyle name="差 2" xfId="1478" xr:uid="{00000000-0005-0000-0000-0000BA090000}"/>
    <cellStyle name="差 2 2" xfId="1480" xr:uid="{00000000-0005-0000-0000-0000BB090000}"/>
    <cellStyle name="差 2 2 2" xfId="271" xr:uid="{00000000-0005-0000-0000-0000BC090000}"/>
    <cellStyle name="差 2 2 2 2" xfId="273" xr:uid="{00000000-0005-0000-0000-0000BD090000}"/>
    <cellStyle name="差 2 2 2 2 2" xfId="4016" xr:uid="{00000000-0005-0000-0000-0000BE090000}"/>
    <cellStyle name="差 2 2 2 3" xfId="2547" xr:uid="{00000000-0005-0000-0000-0000BF090000}"/>
    <cellStyle name="差 2 2 3" xfId="279" xr:uid="{00000000-0005-0000-0000-0000C0090000}"/>
    <cellStyle name="差 2 2 3 2" xfId="2548" xr:uid="{00000000-0005-0000-0000-0000C1090000}"/>
    <cellStyle name="差 2 2 4" xfId="2546" xr:uid="{00000000-0005-0000-0000-0000C2090000}"/>
    <cellStyle name="差 2 3" xfId="1482" xr:uid="{00000000-0005-0000-0000-0000C3090000}"/>
    <cellStyle name="差 2 3 2" xfId="230" xr:uid="{00000000-0005-0000-0000-0000C4090000}"/>
    <cellStyle name="差 2 3 2 2" xfId="4017" xr:uid="{00000000-0005-0000-0000-0000C5090000}"/>
    <cellStyle name="差 2 3 3" xfId="2549" xr:uid="{00000000-0005-0000-0000-0000C6090000}"/>
    <cellStyle name="差 2 4" xfId="1483" xr:uid="{00000000-0005-0000-0000-0000C7090000}"/>
    <cellStyle name="差 2 4 2" xfId="4018" xr:uid="{00000000-0005-0000-0000-0000C8090000}"/>
    <cellStyle name="差 2 5" xfId="2545" xr:uid="{00000000-0005-0000-0000-0000C9090000}"/>
    <cellStyle name="差 2_2015财政决算公开" xfId="4019" xr:uid="{00000000-0005-0000-0000-0000CA090000}"/>
    <cellStyle name="差 3" xfId="1485" xr:uid="{00000000-0005-0000-0000-0000CB090000}"/>
    <cellStyle name="差 3 2" xfId="1487" xr:uid="{00000000-0005-0000-0000-0000CC090000}"/>
    <cellStyle name="差 3 2 2" xfId="485" xr:uid="{00000000-0005-0000-0000-0000CD090000}"/>
    <cellStyle name="差 3 2 2 2" xfId="122" xr:uid="{00000000-0005-0000-0000-0000CE090000}"/>
    <cellStyle name="差 3 2 2 2 2" xfId="4022" xr:uid="{00000000-0005-0000-0000-0000CF090000}"/>
    <cellStyle name="差 3 2 2 3" xfId="4021" xr:uid="{00000000-0005-0000-0000-0000D0090000}"/>
    <cellStyle name="差 3 2 3" xfId="323" xr:uid="{00000000-0005-0000-0000-0000D1090000}"/>
    <cellStyle name="差 3 2 3 2" xfId="4023" xr:uid="{00000000-0005-0000-0000-0000D2090000}"/>
    <cellStyle name="差 3 2 4" xfId="4020" xr:uid="{00000000-0005-0000-0000-0000D3090000}"/>
    <cellStyle name="差 3 3" xfId="1489" xr:uid="{00000000-0005-0000-0000-0000D4090000}"/>
    <cellStyle name="差 3 3 2" xfId="1490" xr:uid="{00000000-0005-0000-0000-0000D5090000}"/>
    <cellStyle name="差 3 3 2 2" xfId="4025" xr:uid="{00000000-0005-0000-0000-0000D6090000}"/>
    <cellStyle name="差 3 3 3" xfId="4024" xr:uid="{00000000-0005-0000-0000-0000D7090000}"/>
    <cellStyle name="差 3 4" xfId="1491" xr:uid="{00000000-0005-0000-0000-0000D8090000}"/>
    <cellStyle name="差 3 4 2" xfId="4026" xr:uid="{00000000-0005-0000-0000-0000D9090000}"/>
    <cellStyle name="差 3 5" xfId="2550" xr:uid="{00000000-0005-0000-0000-0000DA090000}"/>
    <cellStyle name="差 4" xfId="1493" xr:uid="{00000000-0005-0000-0000-0000DB090000}"/>
    <cellStyle name="差 4 2" xfId="1494" xr:uid="{00000000-0005-0000-0000-0000DC090000}"/>
    <cellStyle name="差 4 2 2" xfId="525" xr:uid="{00000000-0005-0000-0000-0000DD090000}"/>
    <cellStyle name="差 4 2 2 2" xfId="4029" xr:uid="{00000000-0005-0000-0000-0000DE090000}"/>
    <cellStyle name="差 4 2 3" xfId="4028" xr:uid="{00000000-0005-0000-0000-0000DF090000}"/>
    <cellStyle name="差 4 3" xfId="1495" xr:uid="{00000000-0005-0000-0000-0000E0090000}"/>
    <cellStyle name="差 4 3 2" xfId="4030" xr:uid="{00000000-0005-0000-0000-0000E1090000}"/>
    <cellStyle name="差 4 4" xfId="4027" xr:uid="{00000000-0005-0000-0000-0000E2090000}"/>
    <cellStyle name="差 5" xfId="1496" xr:uid="{00000000-0005-0000-0000-0000E3090000}"/>
    <cellStyle name="差 5 2" xfId="1497" xr:uid="{00000000-0005-0000-0000-0000E4090000}"/>
    <cellStyle name="差 5 2 2" xfId="1498" xr:uid="{00000000-0005-0000-0000-0000E5090000}"/>
    <cellStyle name="差 5 2 2 2" xfId="4033" xr:uid="{00000000-0005-0000-0000-0000E6090000}"/>
    <cellStyle name="差 5 2 3" xfId="4032" xr:uid="{00000000-0005-0000-0000-0000E7090000}"/>
    <cellStyle name="差 5 3" xfId="1499" xr:uid="{00000000-0005-0000-0000-0000E8090000}"/>
    <cellStyle name="差 5 3 2" xfId="4034" xr:uid="{00000000-0005-0000-0000-0000E9090000}"/>
    <cellStyle name="差 5 4" xfId="4031" xr:uid="{00000000-0005-0000-0000-0000EA090000}"/>
    <cellStyle name="差 6" xfId="1500" xr:uid="{00000000-0005-0000-0000-0000EB090000}"/>
    <cellStyle name="差 6 2" xfId="1501" xr:uid="{00000000-0005-0000-0000-0000EC090000}"/>
    <cellStyle name="差 6 2 2" xfId="4036" xr:uid="{00000000-0005-0000-0000-0000ED090000}"/>
    <cellStyle name="差 6 3" xfId="4035" xr:uid="{00000000-0005-0000-0000-0000EE090000}"/>
    <cellStyle name="差 7" xfId="1002" xr:uid="{00000000-0005-0000-0000-0000EF090000}"/>
    <cellStyle name="差 7 2" xfId="4037" xr:uid="{00000000-0005-0000-0000-0000F0090000}"/>
    <cellStyle name="差 8" xfId="2544" xr:uid="{00000000-0005-0000-0000-0000F1090000}"/>
    <cellStyle name="差_5.中央部门决算（草案)-1" xfId="2551" xr:uid="{00000000-0005-0000-0000-0000F2090000}"/>
    <cellStyle name="差_F00DC810C49E00C2E0430A3413167AE0" xfId="2552" xr:uid="{00000000-0005-0000-0000-0000F3090000}"/>
    <cellStyle name="差_出版署2010年度中央部门决算草案" xfId="2553" xr:uid="{00000000-0005-0000-0000-0000F4090000}"/>
    <cellStyle name="差_全国友协2010年度中央部门决算（草案）" xfId="2554" xr:uid="{00000000-0005-0000-0000-0000F5090000}"/>
    <cellStyle name="差_司法部2010年度中央部门决算（草案）报" xfId="2555" xr:uid="{00000000-0005-0000-0000-0000F6090000}"/>
    <cellStyle name="常规" xfId="0" builtinId="0"/>
    <cellStyle name="常规 10" xfId="1502" xr:uid="{00000000-0005-0000-0000-0000F8090000}"/>
    <cellStyle name="常规 10 2" xfId="1503" xr:uid="{00000000-0005-0000-0000-0000F9090000}"/>
    <cellStyle name="常规 10 2 2" xfId="1504" xr:uid="{00000000-0005-0000-0000-0000FA090000}"/>
    <cellStyle name="常规 10 2 2 2" xfId="1505" xr:uid="{00000000-0005-0000-0000-0000FB090000}"/>
    <cellStyle name="常规 10 2 2 2 2" xfId="4041" xr:uid="{00000000-0005-0000-0000-0000FC090000}"/>
    <cellStyle name="常规 10 2 2 3" xfId="4040" xr:uid="{00000000-0005-0000-0000-0000FD090000}"/>
    <cellStyle name="常规 10 2 2_2015财政决算公开" xfId="4042" xr:uid="{00000000-0005-0000-0000-0000FE090000}"/>
    <cellStyle name="常规 10 2 3" xfId="1507" xr:uid="{00000000-0005-0000-0000-0000FF090000}"/>
    <cellStyle name="常规 10 2 3 2" xfId="4043" xr:uid="{00000000-0005-0000-0000-0000000A0000}"/>
    <cellStyle name="常规 10 2 4" xfId="4039" xr:uid="{00000000-0005-0000-0000-0000010A0000}"/>
    <cellStyle name="常规 10 2_2015财政决算公开" xfId="4044" xr:uid="{00000000-0005-0000-0000-0000020A0000}"/>
    <cellStyle name="常规 10 3" xfId="1508" xr:uid="{00000000-0005-0000-0000-0000030A0000}"/>
    <cellStyle name="常规 10 3 2" xfId="1509" xr:uid="{00000000-0005-0000-0000-0000040A0000}"/>
    <cellStyle name="常规 10 3 2 2" xfId="4046" xr:uid="{00000000-0005-0000-0000-0000050A0000}"/>
    <cellStyle name="常规 10 3 3" xfId="4045" xr:uid="{00000000-0005-0000-0000-0000060A0000}"/>
    <cellStyle name="常规 10 3_2015财政决算公开" xfId="4047" xr:uid="{00000000-0005-0000-0000-0000070A0000}"/>
    <cellStyle name="常规 10 4" xfId="1511" xr:uid="{00000000-0005-0000-0000-0000080A0000}"/>
    <cellStyle name="常规 10 4 2" xfId="4048" xr:uid="{00000000-0005-0000-0000-0000090A0000}"/>
    <cellStyle name="常规 10 5" xfId="2556" xr:uid="{00000000-0005-0000-0000-00000A0A0000}"/>
    <cellStyle name="常规 10 6" xfId="4038" xr:uid="{00000000-0005-0000-0000-00000B0A0000}"/>
    <cellStyle name="常规 10_2015财政决算公开" xfId="4049" xr:uid="{00000000-0005-0000-0000-00000C0A0000}"/>
    <cellStyle name="常规 11" xfId="1512" xr:uid="{00000000-0005-0000-0000-00000D0A0000}"/>
    <cellStyle name="常规 11 2" xfId="130" xr:uid="{00000000-0005-0000-0000-00000E0A0000}"/>
    <cellStyle name="常规 11 2 2" xfId="135" xr:uid="{00000000-0005-0000-0000-00000F0A0000}"/>
    <cellStyle name="常规 11 2 2 2" xfId="1513" xr:uid="{00000000-0005-0000-0000-0000100A0000}"/>
    <cellStyle name="常规 11 2 2 2 2" xfId="4053" xr:uid="{00000000-0005-0000-0000-0000110A0000}"/>
    <cellStyle name="常规 11 2 2 3" xfId="4052" xr:uid="{00000000-0005-0000-0000-0000120A0000}"/>
    <cellStyle name="常规 11 2 3" xfId="137" xr:uid="{00000000-0005-0000-0000-0000130A0000}"/>
    <cellStyle name="常规 11 2 3 2" xfId="4054" xr:uid="{00000000-0005-0000-0000-0000140A0000}"/>
    <cellStyle name="常规 11 2 4" xfId="2558" xr:uid="{00000000-0005-0000-0000-0000150A0000}"/>
    <cellStyle name="常规 11 2 5" xfId="4051" xr:uid="{00000000-0005-0000-0000-0000160A0000}"/>
    <cellStyle name="常规 11 3" xfId="140" xr:uid="{00000000-0005-0000-0000-0000170A0000}"/>
    <cellStyle name="常规 11 3 2" xfId="143" xr:uid="{00000000-0005-0000-0000-0000180A0000}"/>
    <cellStyle name="常规 11 3 2 2" xfId="4056" xr:uid="{00000000-0005-0000-0000-0000190A0000}"/>
    <cellStyle name="常规 11 3 3" xfId="2559" xr:uid="{00000000-0005-0000-0000-00001A0A0000}"/>
    <cellStyle name="常规 11 3 4" xfId="4055" xr:uid="{00000000-0005-0000-0000-00001B0A0000}"/>
    <cellStyle name="常规 11 4" xfId="150" xr:uid="{00000000-0005-0000-0000-00001C0A0000}"/>
    <cellStyle name="常规 11 4 2" xfId="4057" xr:uid="{00000000-0005-0000-0000-00001D0A0000}"/>
    <cellStyle name="常规 11 5" xfId="2557" xr:uid="{00000000-0005-0000-0000-00001E0A0000}"/>
    <cellStyle name="常规 11 6" xfId="4050" xr:uid="{00000000-0005-0000-0000-00001F0A0000}"/>
    <cellStyle name="常规 11_报 预算   行政政法处(1)" xfId="2560" xr:uid="{00000000-0005-0000-0000-0000200A0000}"/>
    <cellStyle name="常规 12" xfId="1515" xr:uid="{00000000-0005-0000-0000-0000210A0000}"/>
    <cellStyle name="常规 12 2" xfId="194" xr:uid="{00000000-0005-0000-0000-0000220A0000}"/>
    <cellStyle name="常规 12 2 2" xfId="197" xr:uid="{00000000-0005-0000-0000-0000230A0000}"/>
    <cellStyle name="常规 12 2 2 2" xfId="1516" xr:uid="{00000000-0005-0000-0000-0000240A0000}"/>
    <cellStyle name="常规 12 2 2 2 2" xfId="1517" xr:uid="{00000000-0005-0000-0000-0000250A0000}"/>
    <cellStyle name="常规 12 2 2 2 2 2" xfId="4062" xr:uid="{00000000-0005-0000-0000-0000260A0000}"/>
    <cellStyle name="常规 12 2 2 2 3" xfId="4061" xr:uid="{00000000-0005-0000-0000-0000270A0000}"/>
    <cellStyle name="常规 12 2 2 2_2015财政决算公开" xfId="4063" xr:uid="{00000000-0005-0000-0000-0000280A0000}"/>
    <cellStyle name="常规 12 2 2 3" xfId="1518" xr:uid="{00000000-0005-0000-0000-0000290A0000}"/>
    <cellStyle name="常规 12 2 2 3 2" xfId="4064" xr:uid="{00000000-0005-0000-0000-00002A0A0000}"/>
    <cellStyle name="常规 12 2 2 4" xfId="4065" xr:uid="{00000000-0005-0000-0000-00002B0A0000}"/>
    <cellStyle name="常规 12 2 2 5" xfId="4060" xr:uid="{00000000-0005-0000-0000-00002C0A0000}"/>
    <cellStyle name="常规 12 2 2_2015财政决算公开" xfId="4066" xr:uid="{00000000-0005-0000-0000-00002D0A0000}"/>
    <cellStyle name="常规 12 2 3" xfId="199" xr:uid="{00000000-0005-0000-0000-00002E0A0000}"/>
    <cellStyle name="常规 12 2 3 2" xfId="1519" xr:uid="{00000000-0005-0000-0000-00002F0A0000}"/>
    <cellStyle name="常规 12 2 3 2 2" xfId="4068" xr:uid="{00000000-0005-0000-0000-0000300A0000}"/>
    <cellStyle name="常规 12 2 3 3" xfId="4067" xr:uid="{00000000-0005-0000-0000-0000310A0000}"/>
    <cellStyle name="常规 12 2 3_2015财政决算公开" xfId="4069" xr:uid="{00000000-0005-0000-0000-0000320A0000}"/>
    <cellStyle name="常规 12 2 4" xfId="1520" xr:uid="{00000000-0005-0000-0000-0000330A0000}"/>
    <cellStyle name="常规 12 2 4 2" xfId="4070" xr:uid="{00000000-0005-0000-0000-0000340A0000}"/>
    <cellStyle name="常规 12 2 5" xfId="4059" xr:uid="{00000000-0005-0000-0000-0000350A0000}"/>
    <cellStyle name="常规 12 2_2015财政决算公开" xfId="4071" xr:uid="{00000000-0005-0000-0000-0000360A0000}"/>
    <cellStyle name="常规 12 3" xfId="201" xr:uid="{00000000-0005-0000-0000-0000370A0000}"/>
    <cellStyle name="常规 12 3 2" xfId="204" xr:uid="{00000000-0005-0000-0000-0000380A0000}"/>
    <cellStyle name="常规 12 3 2 2" xfId="4073" xr:uid="{00000000-0005-0000-0000-0000390A0000}"/>
    <cellStyle name="常规 12 3 3" xfId="4072" xr:uid="{00000000-0005-0000-0000-00003A0A0000}"/>
    <cellStyle name="常规 12 3_2015财政决算公开" xfId="4074" xr:uid="{00000000-0005-0000-0000-00003B0A0000}"/>
    <cellStyle name="常规 12 4" xfId="214" xr:uid="{00000000-0005-0000-0000-00003C0A0000}"/>
    <cellStyle name="常规 12 4 2" xfId="1521" xr:uid="{00000000-0005-0000-0000-00003D0A0000}"/>
    <cellStyle name="常规 12 4 2 2" xfId="4076" xr:uid="{00000000-0005-0000-0000-00003E0A0000}"/>
    <cellStyle name="常规 12 4 3" xfId="4075" xr:uid="{00000000-0005-0000-0000-00003F0A0000}"/>
    <cellStyle name="常规 12 4_2015财政决算公开" xfId="4077" xr:uid="{00000000-0005-0000-0000-0000400A0000}"/>
    <cellStyle name="常规 12 5" xfId="219" xr:uid="{00000000-0005-0000-0000-0000410A0000}"/>
    <cellStyle name="常规 12 5 2" xfId="4078" xr:uid="{00000000-0005-0000-0000-0000420A0000}"/>
    <cellStyle name="常规 12 6" xfId="4079" xr:uid="{00000000-0005-0000-0000-0000430A0000}"/>
    <cellStyle name="常规 12 7" xfId="4058" xr:uid="{00000000-0005-0000-0000-0000440A0000}"/>
    <cellStyle name="常规 12_2015财政决算公开" xfId="4080" xr:uid="{00000000-0005-0000-0000-0000450A0000}"/>
    <cellStyle name="常规 13" xfId="1523" xr:uid="{00000000-0005-0000-0000-0000460A0000}"/>
    <cellStyle name="常规 13 2" xfId="284" xr:uid="{00000000-0005-0000-0000-0000470A0000}"/>
    <cellStyle name="常规 13 2 2" xfId="286" xr:uid="{00000000-0005-0000-0000-0000480A0000}"/>
    <cellStyle name="常规 13 2 2 2" xfId="1525" xr:uid="{00000000-0005-0000-0000-0000490A0000}"/>
    <cellStyle name="常规 13 2 2 2 2" xfId="4084" xr:uid="{00000000-0005-0000-0000-00004A0A0000}"/>
    <cellStyle name="常规 13 2 2 3" xfId="4083" xr:uid="{00000000-0005-0000-0000-00004B0A0000}"/>
    <cellStyle name="常规 13 2 2_2015财政决算公开" xfId="4085" xr:uid="{00000000-0005-0000-0000-00004C0A0000}"/>
    <cellStyle name="常规 13 2 3" xfId="288" xr:uid="{00000000-0005-0000-0000-00004D0A0000}"/>
    <cellStyle name="常规 13 2 3 2" xfId="4086" xr:uid="{00000000-0005-0000-0000-00004E0A0000}"/>
    <cellStyle name="常规 13 2 4" xfId="4087" xr:uid="{00000000-0005-0000-0000-00004F0A0000}"/>
    <cellStyle name="常规 13 2 5" xfId="4082" xr:uid="{00000000-0005-0000-0000-0000500A0000}"/>
    <cellStyle name="常规 13 2_2015财政决算公开" xfId="4088" xr:uid="{00000000-0005-0000-0000-0000510A0000}"/>
    <cellStyle name="常规 13 3" xfId="290" xr:uid="{00000000-0005-0000-0000-0000520A0000}"/>
    <cellStyle name="常规 13 3 2" xfId="293" xr:uid="{00000000-0005-0000-0000-0000530A0000}"/>
    <cellStyle name="常规 13 3 2 2" xfId="4090" xr:uid="{00000000-0005-0000-0000-0000540A0000}"/>
    <cellStyle name="常规 13 3 3" xfId="4089" xr:uid="{00000000-0005-0000-0000-0000550A0000}"/>
    <cellStyle name="常规 13 3_2015财政决算公开" xfId="4091" xr:uid="{00000000-0005-0000-0000-0000560A0000}"/>
    <cellStyle name="常规 13 4" xfId="299" xr:uid="{00000000-0005-0000-0000-0000570A0000}"/>
    <cellStyle name="常规 13 4 2" xfId="4092" xr:uid="{00000000-0005-0000-0000-0000580A0000}"/>
    <cellStyle name="常规 13 5" xfId="4081" xr:uid="{00000000-0005-0000-0000-0000590A0000}"/>
    <cellStyle name="常规 13_2015财政决算公开" xfId="4093" xr:uid="{00000000-0005-0000-0000-00005A0A0000}"/>
    <cellStyle name="常规 14" xfId="1526" xr:uid="{00000000-0005-0000-0000-00005B0A0000}"/>
    <cellStyle name="常规 14 2" xfId="1527" xr:uid="{00000000-0005-0000-0000-00005C0A0000}"/>
    <cellStyle name="常规 14 2 2" xfId="4095" xr:uid="{00000000-0005-0000-0000-00005D0A0000}"/>
    <cellStyle name="常规 14 3" xfId="1528" xr:uid="{00000000-0005-0000-0000-00005E0A0000}"/>
    <cellStyle name="常规 14 3 2" xfId="4096" xr:uid="{00000000-0005-0000-0000-00005F0A0000}"/>
    <cellStyle name="常规 14 4" xfId="1529" xr:uid="{00000000-0005-0000-0000-0000600A0000}"/>
    <cellStyle name="常规 14 4 2" xfId="4097" xr:uid="{00000000-0005-0000-0000-0000610A0000}"/>
    <cellStyle name="常规 14 5" xfId="1112" xr:uid="{00000000-0005-0000-0000-0000620A0000}"/>
    <cellStyle name="常规 14 6" xfId="1530" xr:uid="{00000000-0005-0000-0000-0000630A0000}"/>
    <cellStyle name="常规 14 7" xfId="4094" xr:uid="{00000000-0005-0000-0000-0000640A0000}"/>
    <cellStyle name="常规 14_2015财政决算公开" xfId="4098" xr:uid="{00000000-0005-0000-0000-0000650A0000}"/>
    <cellStyle name="常规 15" xfId="1075" xr:uid="{00000000-0005-0000-0000-0000660A0000}"/>
    <cellStyle name="常规 15 2" xfId="1078" xr:uid="{00000000-0005-0000-0000-0000670A0000}"/>
    <cellStyle name="常规 15 2 2" xfId="4100" xr:uid="{00000000-0005-0000-0000-0000680A0000}"/>
    <cellStyle name="常规 15 3" xfId="1081" xr:uid="{00000000-0005-0000-0000-0000690A0000}"/>
    <cellStyle name="常规 15 3 2" xfId="4101" xr:uid="{00000000-0005-0000-0000-00006A0A0000}"/>
    <cellStyle name="常规 15 4" xfId="1531" xr:uid="{00000000-0005-0000-0000-00006B0A0000}"/>
    <cellStyle name="常规 15 4 2" xfId="4102" xr:uid="{00000000-0005-0000-0000-00006C0A0000}"/>
    <cellStyle name="常规 15 5" xfId="4099" xr:uid="{00000000-0005-0000-0000-00006D0A0000}"/>
    <cellStyle name="常规 15_2015财政决算公开" xfId="4103" xr:uid="{00000000-0005-0000-0000-00006E0A0000}"/>
    <cellStyle name="常规 16" xfId="1085" xr:uid="{00000000-0005-0000-0000-00006F0A0000}"/>
    <cellStyle name="常规 16 2" xfId="1089" xr:uid="{00000000-0005-0000-0000-0000700A0000}"/>
    <cellStyle name="常规 16 2 2" xfId="4105" xr:uid="{00000000-0005-0000-0000-0000710A0000}"/>
    <cellStyle name="常规 16 3" xfId="4104" xr:uid="{00000000-0005-0000-0000-0000720A0000}"/>
    <cellStyle name="常规 16_2015财政决算公开" xfId="4106" xr:uid="{00000000-0005-0000-0000-0000730A0000}"/>
    <cellStyle name="常规 17" xfId="1094" xr:uid="{00000000-0005-0000-0000-0000740A0000}"/>
    <cellStyle name="常规 17 2" xfId="1534" xr:uid="{00000000-0005-0000-0000-0000750A0000}"/>
    <cellStyle name="常规 17 2 2" xfId="4108" xr:uid="{00000000-0005-0000-0000-0000760A0000}"/>
    <cellStyle name="常规 17 3" xfId="4107" xr:uid="{00000000-0005-0000-0000-0000770A0000}"/>
    <cellStyle name="常规 17_2015财政决算公开" xfId="4109" xr:uid="{00000000-0005-0000-0000-0000780A0000}"/>
    <cellStyle name="常规 18" xfId="1537" xr:uid="{00000000-0005-0000-0000-0000790A0000}"/>
    <cellStyle name="常规 18 2" xfId="1539" xr:uid="{00000000-0005-0000-0000-00007A0A0000}"/>
    <cellStyle name="常规 18 2 2" xfId="4111" xr:uid="{00000000-0005-0000-0000-00007B0A0000}"/>
    <cellStyle name="常规 18 3" xfId="4110" xr:uid="{00000000-0005-0000-0000-00007C0A0000}"/>
    <cellStyle name="常规 18_2015财政决算公开" xfId="4112" xr:uid="{00000000-0005-0000-0000-00007D0A0000}"/>
    <cellStyle name="常规 19" xfId="1541" xr:uid="{00000000-0005-0000-0000-00007E0A0000}"/>
    <cellStyle name="常规 19 2" xfId="1543" xr:uid="{00000000-0005-0000-0000-00007F0A0000}"/>
    <cellStyle name="常规 19 2 2" xfId="4114" xr:uid="{00000000-0005-0000-0000-0000800A0000}"/>
    <cellStyle name="常规 19 3" xfId="4113" xr:uid="{00000000-0005-0000-0000-0000810A0000}"/>
    <cellStyle name="常规 19_2015财政决算公开" xfId="4115" xr:uid="{00000000-0005-0000-0000-0000820A0000}"/>
    <cellStyle name="常规 2" xfId="1544" xr:uid="{00000000-0005-0000-0000-0000830A0000}"/>
    <cellStyle name="常规 2 10" xfId="4974" xr:uid="{00000000-0005-0000-0000-0000840A0000}"/>
    <cellStyle name="常规 2 11" xfId="4978" xr:uid="{00000000-0005-0000-0000-0000850A0000}"/>
    <cellStyle name="常规 2 2" xfId="1192" xr:uid="{00000000-0005-0000-0000-0000860A0000}"/>
    <cellStyle name="常规 2 2 10" xfId="1546" xr:uid="{00000000-0005-0000-0000-0000870A0000}"/>
    <cellStyle name="常规 2 2 11" xfId="2566" xr:uid="{00000000-0005-0000-0000-0000880A0000}"/>
    <cellStyle name="常规 2 2 2" xfId="1548" xr:uid="{00000000-0005-0000-0000-0000890A0000}"/>
    <cellStyle name="常规 2 2 2 10" xfId="2567" xr:uid="{00000000-0005-0000-0000-00008A0A0000}"/>
    <cellStyle name="常规 2 2 2 2" xfId="1549" xr:uid="{00000000-0005-0000-0000-00008B0A0000}"/>
    <cellStyle name="常规 2 2 2 2 2" xfId="1550" xr:uid="{00000000-0005-0000-0000-00008C0A0000}"/>
    <cellStyle name="常规 2 2 2 2 2 2" xfId="1551" xr:uid="{00000000-0005-0000-0000-00008D0A0000}"/>
    <cellStyle name="常规 2 2 2 2 2 2 2" xfId="4116" xr:uid="{00000000-0005-0000-0000-00008E0A0000}"/>
    <cellStyle name="常规 2 2 2 2 2 3" xfId="1552" xr:uid="{00000000-0005-0000-0000-00008F0A0000}"/>
    <cellStyle name="常规 2 2 2 2 2 3 2" xfId="4117" xr:uid="{00000000-0005-0000-0000-0000900A0000}"/>
    <cellStyle name="常规 2 2 2 2 2 4" xfId="1553" xr:uid="{00000000-0005-0000-0000-0000910A0000}"/>
    <cellStyle name="常规 2 2 2 2 2 4 2" xfId="4118" xr:uid="{00000000-0005-0000-0000-0000920A0000}"/>
    <cellStyle name="常规 2 2 2 2 2 5" xfId="2569" xr:uid="{00000000-0005-0000-0000-0000930A0000}"/>
    <cellStyle name="常规 2 2 2 2 2_2015财政决算公开" xfId="4119" xr:uid="{00000000-0005-0000-0000-0000940A0000}"/>
    <cellStyle name="常规 2 2 2 2 3" xfId="1554" xr:uid="{00000000-0005-0000-0000-0000950A0000}"/>
    <cellStyle name="常规 2 2 2 2 3 2" xfId="1556" xr:uid="{00000000-0005-0000-0000-0000960A0000}"/>
    <cellStyle name="常规 2 2 2 2 3 2 2" xfId="4120" xr:uid="{00000000-0005-0000-0000-0000970A0000}"/>
    <cellStyle name="常规 2 2 2 2 3 3" xfId="1557" xr:uid="{00000000-0005-0000-0000-0000980A0000}"/>
    <cellStyle name="常规 2 2 2 2 3 3 2" xfId="4121" xr:uid="{00000000-0005-0000-0000-0000990A0000}"/>
    <cellStyle name="常规 2 2 2 2 3 4" xfId="2570" xr:uid="{00000000-0005-0000-0000-00009A0A0000}"/>
    <cellStyle name="常规 2 2 2 2 3_2015财政决算公开" xfId="4122" xr:uid="{00000000-0005-0000-0000-00009B0A0000}"/>
    <cellStyle name="常规 2 2 2 2 4" xfId="1558" xr:uid="{00000000-0005-0000-0000-00009C0A0000}"/>
    <cellStyle name="常规 2 2 2 2 4 2" xfId="1559" xr:uid="{00000000-0005-0000-0000-00009D0A0000}"/>
    <cellStyle name="常规 2 2 2 2 4 2 2" xfId="4124" xr:uid="{00000000-0005-0000-0000-00009E0A0000}"/>
    <cellStyle name="常规 2 2 2 2 4 3" xfId="1560" xr:uid="{00000000-0005-0000-0000-00009F0A0000}"/>
    <cellStyle name="常规 2 2 2 2 4 3 2" xfId="4125" xr:uid="{00000000-0005-0000-0000-0000A00A0000}"/>
    <cellStyle name="常规 2 2 2 2 4 4" xfId="1561" xr:uid="{00000000-0005-0000-0000-0000A10A0000}"/>
    <cellStyle name="常规 2 2 2 2 4 4 2" xfId="4126" xr:uid="{00000000-0005-0000-0000-0000A20A0000}"/>
    <cellStyle name="常规 2 2 2 2 4 5" xfId="4123" xr:uid="{00000000-0005-0000-0000-0000A30A0000}"/>
    <cellStyle name="常规 2 2 2 2 4_2015财政决算公开" xfId="4127" xr:uid="{00000000-0005-0000-0000-0000A40A0000}"/>
    <cellStyle name="常规 2 2 2 2 5" xfId="26" xr:uid="{00000000-0005-0000-0000-0000A50A0000}"/>
    <cellStyle name="常规 2 2 2 2 5 2" xfId="4128" xr:uid="{00000000-0005-0000-0000-0000A60A0000}"/>
    <cellStyle name="常规 2 2 2 2 6" xfId="1562" xr:uid="{00000000-0005-0000-0000-0000A70A0000}"/>
    <cellStyle name="常规 2 2 2 2 6 2" xfId="4129" xr:uid="{00000000-0005-0000-0000-0000A80A0000}"/>
    <cellStyle name="常规 2 2 2 2 7" xfId="1563" xr:uid="{00000000-0005-0000-0000-0000A90A0000}"/>
    <cellStyle name="常规 2 2 2 2 8" xfId="2568" xr:uid="{00000000-0005-0000-0000-0000AA0A0000}"/>
    <cellStyle name="常规 2 2 2 2_2015财政决算公开" xfId="4130" xr:uid="{00000000-0005-0000-0000-0000AB0A0000}"/>
    <cellStyle name="常规 2 2 2 3" xfId="1564" xr:uid="{00000000-0005-0000-0000-0000AC0A0000}"/>
    <cellStyle name="常规 2 2 2 3 2" xfId="1565" xr:uid="{00000000-0005-0000-0000-0000AD0A0000}"/>
    <cellStyle name="常规 2 2 2 3 2 2" xfId="4131" xr:uid="{00000000-0005-0000-0000-0000AE0A0000}"/>
    <cellStyle name="常规 2 2 2 3 3" xfId="1566" xr:uid="{00000000-0005-0000-0000-0000AF0A0000}"/>
    <cellStyle name="常规 2 2 2 3 3 2" xfId="4132" xr:uid="{00000000-0005-0000-0000-0000B00A0000}"/>
    <cellStyle name="常规 2 2 2 3 4" xfId="1567" xr:uid="{00000000-0005-0000-0000-0000B10A0000}"/>
    <cellStyle name="常规 2 2 2 3 4 2" xfId="4133" xr:uid="{00000000-0005-0000-0000-0000B20A0000}"/>
    <cellStyle name="常规 2 2 2 3 5" xfId="2571" xr:uid="{00000000-0005-0000-0000-0000B30A0000}"/>
    <cellStyle name="常规 2 2 2 3_2015财政决算公开" xfId="4134" xr:uid="{00000000-0005-0000-0000-0000B40A0000}"/>
    <cellStyle name="常规 2 2 2 4" xfId="817" xr:uid="{00000000-0005-0000-0000-0000B50A0000}"/>
    <cellStyle name="常规 2 2 2 4 2" xfId="820" xr:uid="{00000000-0005-0000-0000-0000B60A0000}"/>
    <cellStyle name="常规 2 2 2 4 2 2" xfId="4135" xr:uid="{00000000-0005-0000-0000-0000B70A0000}"/>
    <cellStyle name="常规 2 2 2 4 3" xfId="1569" xr:uid="{00000000-0005-0000-0000-0000B80A0000}"/>
    <cellStyle name="常规 2 2 2 4 3 2" xfId="4136" xr:uid="{00000000-0005-0000-0000-0000B90A0000}"/>
    <cellStyle name="常规 2 2 2 4 4" xfId="1571" xr:uid="{00000000-0005-0000-0000-0000BA0A0000}"/>
    <cellStyle name="常规 2 2 2 4 4 2" xfId="4137" xr:uid="{00000000-0005-0000-0000-0000BB0A0000}"/>
    <cellStyle name="常规 2 2 2 4 5" xfId="2572" xr:uid="{00000000-0005-0000-0000-0000BC0A0000}"/>
    <cellStyle name="常规 2 2 2 4_2015财政决算公开" xfId="4138" xr:uid="{00000000-0005-0000-0000-0000BD0A0000}"/>
    <cellStyle name="常规 2 2 2 5" xfId="823" xr:uid="{00000000-0005-0000-0000-0000BE0A0000}"/>
    <cellStyle name="常规 2 2 2 5 2" xfId="1573" xr:uid="{00000000-0005-0000-0000-0000BF0A0000}"/>
    <cellStyle name="常规 2 2 2 5 2 2" xfId="4140" xr:uid="{00000000-0005-0000-0000-0000C00A0000}"/>
    <cellStyle name="常规 2 2 2 5 3" xfId="1575" xr:uid="{00000000-0005-0000-0000-0000C10A0000}"/>
    <cellStyle name="常规 2 2 2 5 3 2" xfId="4141" xr:uid="{00000000-0005-0000-0000-0000C20A0000}"/>
    <cellStyle name="常规 2 2 2 5 4" xfId="4139" xr:uid="{00000000-0005-0000-0000-0000C30A0000}"/>
    <cellStyle name="常规 2 2 2 5_2015财政决算公开" xfId="4142" xr:uid="{00000000-0005-0000-0000-0000C40A0000}"/>
    <cellStyle name="常规 2 2 2 6" xfId="1578" xr:uid="{00000000-0005-0000-0000-0000C50A0000}"/>
    <cellStyle name="常规 2 2 2 6 2" xfId="1580" xr:uid="{00000000-0005-0000-0000-0000C60A0000}"/>
    <cellStyle name="常规 2 2 2 6 2 2" xfId="4144" xr:uid="{00000000-0005-0000-0000-0000C70A0000}"/>
    <cellStyle name="常规 2 2 2 6 3" xfId="1582" xr:uid="{00000000-0005-0000-0000-0000C80A0000}"/>
    <cellStyle name="常规 2 2 2 6 3 2" xfId="4145" xr:uid="{00000000-0005-0000-0000-0000C90A0000}"/>
    <cellStyle name="常规 2 2 2 6 4" xfId="1584" xr:uid="{00000000-0005-0000-0000-0000CA0A0000}"/>
    <cellStyle name="常规 2 2 2 6 4 2" xfId="4146" xr:uid="{00000000-0005-0000-0000-0000CB0A0000}"/>
    <cellStyle name="常规 2 2 2 6 5" xfId="4143" xr:uid="{00000000-0005-0000-0000-0000CC0A0000}"/>
    <cellStyle name="常规 2 2 2 6_2015财政决算公开" xfId="4147" xr:uid="{00000000-0005-0000-0000-0000CD0A0000}"/>
    <cellStyle name="常规 2 2 2 7" xfId="1587" xr:uid="{00000000-0005-0000-0000-0000CE0A0000}"/>
    <cellStyle name="常规 2 2 2 7 2" xfId="4148" xr:uid="{00000000-0005-0000-0000-0000CF0A0000}"/>
    <cellStyle name="常规 2 2 2 8" xfId="1178" xr:uid="{00000000-0005-0000-0000-0000D00A0000}"/>
    <cellStyle name="常规 2 2 2 8 2" xfId="4149" xr:uid="{00000000-0005-0000-0000-0000D10A0000}"/>
    <cellStyle name="常规 2 2 2 9" xfId="1183" xr:uid="{00000000-0005-0000-0000-0000D20A0000}"/>
    <cellStyle name="常规 2 2 2_2015财政决算公开" xfId="4150" xr:uid="{00000000-0005-0000-0000-0000D30A0000}"/>
    <cellStyle name="常规 2 2 3" xfId="1588" xr:uid="{00000000-0005-0000-0000-0000D40A0000}"/>
    <cellStyle name="常规 2 2 3 2" xfId="1589" xr:uid="{00000000-0005-0000-0000-0000D50A0000}"/>
    <cellStyle name="常规 2 2 3 2 2" xfId="1591" xr:uid="{00000000-0005-0000-0000-0000D60A0000}"/>
    <cellStyle name="常规 2 2 3 2 2 2" xfId="2575" xr:uid="{00000000-0005-0000-0000-0000D70A0000}"/>
    <cellStyle name="常规 2 2 3 2 3" xfId="1593" xr:uid="{00000000-0005-0000-0000-0000D80A0000}"/>
    <cellStyle name="常规 2 2 3 2 3 2" xfId="2576" xr:uid="{00000000-0005-0000-0000-0000D90A0000}"/>
    <cellStyle name="常规 2 2 3 2 4" xfId="1595" xr:uid="{00000000-0005-0000-0000-0000DA0A0000}"/>
    <cellStyle name="常规 2 2 3 2 4 2" xfId="4151" xr:uid="{00000000-0005-0000-0000-0000DB0A0000}"/>
    <cellStyle name="常规 2 2 3 2 5" xfId="2574" xr:uid="{00000000-0005-0000-0000-0000DC0A0000}"/>
    <cellStyle name="常规 2 2 3 3" xfId="1596" xr:uid="{00000000-0005-0000-0000-0000DD0A0000}"/>
    <cellStyle name="常规 2 2 3 3 2" xfId="1598" xr:uid="{00000000-0005-0000-0000-0000DE0A0000}"/>
    <cellStyle name="常规 2 2 3 3 2 2" xfId="4152" xr:uid="{00000000-0005-0000-0000-0000DF0A0000}"/>
    <cellStyle name="常规 2 2 3 3 3" xfId="1599" xr:uid="{00000000-0005-0000-0000-0000E00A0000}"/>
    <cellStyle name="常规 2 2 3 3 3 2" xfId="4153" xr:uid="{00000000-0005-0000-0000-0000E10A0000}"/>
    <cellStyle name="常规 2 2 3 3 4" xfId="2577" xr:uid="{00000000-0005-0000-0000-0000E20A0000}"/>
    <cellStyle name="常规 2 2 3 4" xfId="826" xr:uid="{00000000-0005-0000-0000-0000E30A0000}"/>
    <cellStyle name="常规 2 2 3 4 2" xfId="1600" xr:uid="{00000000-0005-0000-0000-0000E40A0000}"/>
    <cellStyle name="常规 2 2 3 4 2 2" xfId="4154" xr:uid="{00000000-0005-0000-0000-0000E50A0000}"/>
    <cellStyle name="常规 2 2 3 4 3" xfId="1601" xr:uid="{00000000-0005-0000-0000-0000E60A0000}"/>
    <cellStyle name="常规 2 2 3 4 3 2" xfId="4155" xr:uid="{00000000-0005-0000-0000-0000E70A0000}"/>
    <cellStyle name="常规 2 2 3 4 4" xfId="735" xr:uid="{00000000-0005-0000-0000-0000E80A0000}"/>
    <cellStyle name="常规 2 2 3 4 4 2" xfId="4156" xr:uid="{00000000-0005-0000-0000-0000E90A0000}"/>
    <cellStyle name="常规 2 2 3 4 5" xfId="2578" xr:uid="{00000000-0005-0000-0000-0000EA0A0000}"/>
    <cellStyle name="常规 2 2 3 5" xfId="1602" xr:uid="{00000000-0005-0000-0000-0000EB0A0000}"/>
    <cellStyle name="常规 2 2 3 5 2" xfId="4157" xr:uid="{00000000-0005-0000-0000-0000EC0A0000}"/>
    <cellStyle name="常规 2 2 3 6" xfId="1603" xr:uid="{00000000-0005-0000-0000-0000ED0A0000}"/>
    <cellStyle name="常规 2 2 3 6 2" xfId="4158" xr:uid="{00000000-0005-0000-0000-0000EE0A0000}"/>
    <cellStyle name="常规 2 2 3 7" xfId="1604" xr:uid="{00000000-0005-0000-0000-0000EF0A0000}"/>
    <cellStyle name="常规 2 2 3 8" xfId="2573" xr:uid="{00000000-0005-0000-0000-0000F00A0000}"/>
    <cellStyle name="常规 2 2 4" xfId="1605" xr:uid="{00000000-0005-0000-0000-0000F10A0000}"/>
    <cellStyle name="常规 2 2 4 2" xfId="1606" xr:uid="{00000000-0005-0000-0000-0000F20A0000}"/>
    <cellStyle name="常规 2 2 4 2 2" xfId="2580" xr:uid="{00000000-0005-0000-0000-0000F30A0000}"/>
    <cellStyle name="常规 2 2 4 3" xfId="1607" xr:uid="{00000000-0005-0000-0000-0000F40A0000}"/>
    <cellStyle name="常规 2 2 4 3 2" xfId="2581" xr:uid="{00000000-0005-0000-0000-0000F50A0000}"/>
    <cellStyle name="常规 2 2 4 4" xfId="1608" xr:uid="{00000000-0005-0000-0000-0000F60A0000}"/>
    <cellStyle name="常规 2 2 4 4 2" xfId="4159" xr:uid="{00000000-0005-0000-0000-0000F70A0000}"/>
    <cellStyle name="常规 2 2 4 5" xfId="2579" xr:uid="{00000000-0005-0000-0000-0000F80A0000}"/>
    <cellStyle name="常规 2 2 5" xfId="1609" xr:uid="{00000000-0005-0000-0000-0000F90A0000}"/>
    <cellStyle name="常规 2 2 5 2" xfId="1610" xr:uid="{00000000-0005-0000-0000-0000FA0A0000}"/>
    <cellStyle name="常规 2 2 5 2 2" xfId="4160" xr:uid="{00000000-0005-0000-0000-0000FB0A0000}"/>
    <cellStyle name="常规 2 2 5 3" xfId="1611" xr:uid="{00000000-0005-0000-0000-0000FC0A0000}"/>
    <cellStyle name="常规 2 2 5 3 2" xfId="4161" xr:uid="{00000000-0005-0000-0000-0000FD0A0000}"/>
    <cellStyle name="常规 2 2 5 4" xfId="1612" xr:uid="{00000000-0005-0000-0000-0000FE0A0000}"/>
    <cellStyle name="常规 2 2 5 4 2" xfId="4162" xr:uid="{00000000-0005-0000-0000-0000FF0A0000}"/>
    <cellStyle name="常规 2 2 5 5" xfId="2582" xr:uid="{00000000-0005-0000-0000-0000000B0000}"/>
    <cellStyle name="常规 2 2 6" xfId="1235" xr:uid="{00000000-0005-0000-0000-0000010B0000}"/>
    <cellStyle name="常规 2 2 6 2" xfId="1237" xr:uid="{00000000-0005-0000-0000-0000020B0000}"/>
    <cellStyle name="常规 2 2 6 2 2" xfId="4164" xr:uid="{00000000-0005-0000-0000-0000030B0000}"/>
    <cellStyle name="常规 2 2 6 3" xfId="1240" xr:uid="{00000000-0005-0000-0000-0000040B0000}"/>
    <cellStyle name="常规 2 2 6 3 2" xfId="4165" xr:uid="{00000000-0005-0000-0000-0000050B0000}"/>
    <cellStyle name="常规 2 2 6 4" xfId="4163" xr:uid="{00000000-0005-0000-0000-0000060B0000}"/>
    <cellStyle name="常规 2 2 7" xfId="1242" xr:uid="{00000000-0005-0000-0000-0000070B0000}"/>
    <cellStyle name="常规 2 2 7 2" xfId="1245" xr:uid="{00000000-0005-0000-0000-0000080B0000}"/>
    <cellStyle name="常规 2 2 7 2 2" xfId="4167" xr:uid="{00000000-0005-0000-0000-0000090B0000}"/>
    <cellStyle name="常规 2 2 7 3" xfId="1614" xr:uid="{00000000-0005-0000-0000-00000A0B0000}"/>
    <cellStyle name="常规 2 2 7 3 2" xfId="4168" xr:uid="{00000000-0005-0000-0000-00000B0B0000}"/>
    <cellStyle name="常规 2 2 7 4" xfId="591" xr:uid="{00000000-0005-0000-0000-00000C0B0000}"/>
    <cellStyle name="常规 2 2 7 4 2" xfId="4169" xr:uid="{00000000-0005-0000-0000-00000D0B0000}"/>
    <cellStyle name="常规 2 2 7 5" xfId="4166" xr:uid="{00000000-0005-0000-0000-00000E0B0000}"/>
    <cellStyle name="常规 2 2 8" xfId="1247" xr:uid="{00000000-0005-0000-0000-00000F0B0000}"/>
    <cellStyle name="常规 2 2 8 2" xfId="4170" xr:uid="{00000000-0005-0000-0000-0000100B0000}"/>
    <cellStyle name="常规 2 2 9" xfId="1615" xr:uid="{00000000-0005-0000-0000-0000110B0000}"/>
    <cellStyle name="常规 2 2 9 2" xfId="4171" xr:uid="{00000000-0005-0000-0000-0000120B0000}"/>
    <cellStyle name="常规 2 2_2015财政决算公开" xfId="4172" xr:uid="{00000000-0005-0000-0000-0000130B0000}"/>
    <cellStyle name="常规 2 3" xfId="1616" xr:uid="{00000000-0005-0000-0000-0000140B0000}"/>
    <cellStyle name="常规 2 3 10" xfId="2583" xr:uid="{00000000-0005-0000-0000-0000150B0000}"/>
    <cellStyle name="常规 2 3 11" xfId="4173" xr:uid="{00000000-0005-0000-0000-0000160B0000}"/>
    <cellStyle name="常规 2 3 2" xfId="1617" xr:uid="{00000000-0005-0000-0000-0000170B0000}"/>
    <cellStyle name="常规 2 3 2 2" xfId="1618" xr:uid="{00000000-0005-0000-0000-0000180B0000}"/>
    <cellStyle name="常规 2 3 2 2 2" xfId="1619" xr:uid="{00000000-0005-0000-0000-0000190B0000}"/>
    <cellStyle name="常规 2 3 2 2 2 2" xfId="4176" xr:uid="{00000000-0005-0000-0000-00001A0B0000}"/>
    <cellStyle name="常规 2 3 2 2 3" xfId="1620" xr:uid="{00000000-0005-0000-0000-00001B0B0000}"/>
    <cellStyle name="常规 2 3 2 2 3 2" xfId="4177" xr:uid="{00000000-0005-0000-0000-00001C0B0000}"/>
    <cellStyle name="常规 2 3 2 2 4" xfId="1622" xr:uid="{00000000-0005-0000-0000-00001D0B0000}"/>
    <cellStyle name="常规 2 3 2 2 4 2" xfId="4178" xr:uid="{00000000-0005-0000-0000-00001E0B0000}"/>
    <cellStyle name="常规 2 3 2 2 5" xfId="1623" xr:uid="{00000000-0005-0000-0000-00001F0B0000}"/>
    <cellStyle name="常规 2 3 2 2 5 2" xfId="4179" xr:uid="{00000000-0005-0000-0000-0000200B0000}"/>
    <cellStyle name="常规 2 3 2 2 6" xfId="2585" xr:uid="{00000000-0005-0000-0000-0000210B0000}"/>
    <cellStyle name="常规 2 3 2 2 7" xfId="4175" xr:uid="{00000000-0005-0000-0000-0000220B0000}"/>
    <cellStyle name="常规 2 3 2 3" xfId="1624" xr:uid="{00000000-0005-0000-0000-0000230B0000}"/>
    <cellStyle name="常规 2 3 2 3 2" xfId="1625" xr:uid="{00000000-0005-0000-0000-0000240B0000}"/>
    <cellStyle name="常规 2 3 2 3 2 2" xfId="4181" xr:uid="{00000000-0005-0000-0000-0000250B0000}"/>
    <cellStyle name="常规 2 3 2 3 3" xfId="1626" xr:uid="{00000000-0005-0000-0000-0000260B0000}"/>
    <cellStyle name="常规 2 3 2 3 3 2" xfId="4182" xr:uid="{00000000-0005-0000-0000-0000270B0000}"/>
    <cellStyle name="常规 2 3 2 3 4" xfId="2586" xr:uid="{00000000-0005-0000-0000-0000280B0000}"/>
    <cellStyle name="常规 2 3 2 3 5" xfId="4180" xr:uid="{00000000-0005-0000-0000-0000290B0000}"/>
    <cellStyle name="常规 2 3 2 4" xfId="836" xr:uid="{00000000-0005-0000-0000-00002A0B0000}"/>
    <cellStyle name="常规 2 3 2 4 2" xfId="1627" xr:uid="{00000000-0005-0000-0000-00002B0B0000}"/>
    <cellStyle name="常规 2 3 2 4 2 2" xfId="4184" xr:uid="{00000000-0005-0000-0000-00002C0B0000}"/>
    <cellStyle name="常规 2 3 2 4 3" xfId="1628" xr:uid="{00000000-0005-0000-0000-00002D0B0000}"/>
    <cellStyle name="常规 2 3 2 4 3 2" xfId="4185" xr:uid="{00000000-0005-0000-0000-00002E0B0000}"/>
    <cellStyle name="常规 2 3 2 4 4" xfId="1629" xr:uid="{00000000-0005-0000-0000-00002F0B0000}"/>
    <cellStyle name="常规 2 3 2 4 4 2" xfId="4186" xr:uid="{00000000-0005-0000-0000-0000300B0000}"/>
    <cellStyle name="常规 2 3 2 4 5" xfId="4183" xr:uid="{00000000-0005-0000-0000-0000310B0000}"/>
    <cellStyle name="常规 2 3 2 5" xfId="1630" xr:uid="{00000000-0005-0000-0000-0000320B0000}"/>
    <cellStyle name="常规 2 3 2 5 2" xfId="4187" xr:uid="{00000000-0005-0000-0000-0000330B0000}"/>
    <cellStyle name="常规 2 3 2 6" xfId="1631" xr:uid="{00000000-0005-0000-0000-0000340B0000}"/>
    <cellStyle name="常规 2 3 2 6 2" xfId="4188" xr:uid="{00000000-0005-0000-0000-0000350B0000}"/>
    <cellStyle name="常规 2 3 2 7" xfId="1632" xr:uid="{00000000-0005-0000-0000-0000360B0000}"/>
    <cellStyle name="常规 2 3 2 7 2" xfId="4189" xr:uid="{00000000-0005-0000-0000-0000370B0000}"/>
    <cellStyle name="常规 2 3 2 8" xfId="2584" xr:uid="{00000000-0005-0000-0000-0000380B0000}"/>
    <cellStyle name="常规 2 3 2 9" xfId="4174" xr:uid="{00000000-0005-0000-0000-0000390B0000}"/>
    <cellStyle name="常规 2 3 3" xfId="1633" xr:uid="{00000000-0005-0000-0000-00003A0B0000}"/>
    <cellStyle name="常规 2 3 3 2" xfId="1634" xr:uid="{00000000-0005-0000-0000-00003B0B0000}"/>
    <cellStyle name="常规 2 3 3 2 2" xfId="4191" xr:uid="{00000000-0005-0000-0000-00003C0B0000}"/>
    <cellStyle name="常规 2 3 3 3" xfId="1635" xr:uid="{00000000-0005-0000-0000-00003D0B0000}"/>
    <cellStyle name="常规 2 3 3 3 2" xfId="4192" xr:uid="{00000000-0005-0000-0000-00003E0B0000}"/>
    <cellStyle name="常规 2 3 3 4" xfId="1636" xr:uid="{00000000-0005-0000-0000-00003F0B0000}"/>
    <cellStyle name="常规 2 3 3 4 2" xfId="4193" xr:uid="{00000000-0005-0000-0000-0000400B0000}"/>
    <cellStyle name="常规 2 3 3 5" xfId="1637" xr:uid="{00000000-0005-0000-0000-0000410B0000}"/>
    <cellStyle name="常规 2 3 3 5 2" xfId="4194" xr:uid="{00000000-0005-0000-0000-0000420B0000}"/>
    <cellStyle name="常规 2 3 3 6" xfId="2587" xr:uid="{00000000-0005-0000-0000-0000430B0000}"/>
    <cellStyle name="常规 2 3 3 7" xfId="4190" xr:uid="{00000000-0005-0000-0000-0000440B0000}"/>
    <cellStyle name="常规 2 3 4" xfId="1638" xr:uid="{00000000-0005-0000-0000-0000450B0000}"/>
    <cellStyle name="常规 2 3 4 2" xfId="1639" xr:uid="{00000000-0005-0000-0000-0000460B0000}"/>
    <cellStyle name="常规 2 3 4 2 2" xfId="4196" xr:uid="{00000000-0005-0000-0000-0000470B0000}"/>
    <cellStyle name="常规 2 3 4 3" xfId="1640" xr:uid="{00000000-0005-0000-0000-0000480B0000}"/>
    <cellStyle name="常规 2 3 4 3 2" xfId="4197" xr:uid="{00000000-0005-0000-0000-0000490B0000}"/>
    <cellStyle name="常规 2 3 4 4" xfId="1641" xr:uid="{00000000-0005-0000-0000-00004A0B0000}"/>
    <cellStyle name="常规 2 3 4 4 2" xfId="4198" xr:uid="{00000000-0005-0000-0000-00004B0B0000}"/>
    <cellStyle name="常规 2 3 4 5" xfId="2588" xr:uid="{00000000-0005-0000-0000-00004C0B0000}"/>
    <cellStyle name="常规 2 3 4 6" xfId="4195" xr:uid="{00000000-0005-0000-0000-00004D0B0000}"/>
    <cellStyle name="常规 2 3 5" xfId="1443" xr:uid="{00000000-0005-0000-0000-00004E0B0000}"/>
    <cellStyle name="常规 2 3 5 2" xfId="1445" xr:uid="{00000000-0005-0000-0000-00004F0B0000}"/>
    <cellStyle name="常规 2 3 5 2 2" xfId="4200" xr:uid="{00000000-0005-0000-0000-0000500B0000}"/>
    <cellStyle name="常规 2 3 5 3" xfId="1642" xr:uid="{00000000-0005-0000-0000-0000510B0000}"/>
    <cellStyle name="常规 2 3 5 3 2" xfId="4201" xr:uid="{00000000-0005-0000-0000-0000520B0000}"/>
    <cellStyle name="常规 2 3 5 4" xfId="4199" xr:uid="{00000000-0005-0000-0000-0000530B0000}"/>
    <cellStyle name="常规 2 3 6" xfId="1252" xr:uid="{00000000-0005-0000-0000-0000540B0000}"/>
    <cellStyle name="常规 2 3 6 2" xfId="1255" xr:uid="{00000000-0005-0000-0000-0000550B0000}"/>
    <cellStyle name="常规 2 3 6 2 2" xfId="4203" xr:uid="{00000000-0005-0000-0000-0000560B0000}"/>
    <cellStyle name="常规 2 3 6 3" xfId="1258" xr:uid="{00000000-0005-0000-0000-0000570B0000}"/>
    <cellStyle name="常规 2 3 6 3 2" xfId="4204" xr:uid="{00000000-0005-0000-0000-0000580B0000}"/>
    <cellStyle name="常规 2 3 6 4" xfId="546" xr:uid="{00000000-0005-0000-0000-0000590B0000}"/>
    <cellStyle name="常规 2 3 6 4 2" xfId="4205" xr:uid="{00000000-0005-0000-0000-00005A0B0000}"/>
    <cellStyle name="常规 2 3 6 5" xfId="4202" xr:uid="{00000000-0005-0000-0000-00005B0B0000}"/>
    <cellStyle name="常规 2 3 7" xfId="1260" xr:uid="{00000000-0005-0000-0000-00005C0B0000}"/>
    <cellStyle name="常规 2 3 7 2" xfId="4206" xr:uid="{00000000-0005-0000-0000-00005D0B0000}"/>
    <cellStyle name="常规 2 3 8" xfId="1263" xr:uid="{00000000-0005-0000-0000-00005E0B0000}"/>
    <cellStyle name="常规 2 3 8 2" xfId="4207" xr:uid="{00000000-0005-0000-0000-00005F0B0000}"/>
    <cellStyle name="常规 2 3 9" xfId="1265" xr:uid="{00000000-0005-0000-0000-0000600B0000}"/>
    <cellStyle name="常规 2 3 9 2" xfId="4208" xr:uid="{00000000-0005-0000-0000-0000610B0000}"/>
    <cellStyle name="常规 2 4" xfId="1643" xr:uid="{00000000-0005-0000-0000-0000620B0000}"/>
    <cellStyle name="常规 2 4 10" xfId="2589" xr:uid="{00000000-0005-0000-0000-0000630B0000}"/>
    <cellStyle name="常规 2 4 10 2" xfId="4210" xr:uid="{00000000-0005-0000-0000-0000640B0000}"/>
    <cellStyle name="常规 2 4 11" xfId="4209" xr:uid="{00000000-0005-0000-0000-0000650B0000}"/>
    <cellStyle name="常规 2 4 2" xfId="1644" xr:uid="{00000000-0005-0000-0000-0000660B0000}"/>
    <cellStyle name="常规 2 4 2 2" xfId="1645" xr:uid="{00000000-0005-0000-0000-0000670B0000}"/>
    <cellStyle name="常规 2 4 2 2 2" xfId="1646" xr:uid="{00000000-0005-0000-0000-0000680B0000}"/>
    <cellStyle name="常规 2 4 2 2 2 2" xfId="4213" xr:uid="{00000000-0005-0000-0000-0000690B0000}"/>
    <cellStyle name="常规 2 4 2 2 3" xfId="1647" xr:uid="{00000000-0005-0000-0000-00006A0B0000}"/>
    <cellStyle name="常规 2 4 2 2 3 2" xfId="4214" xr:uid="{00000000-0005-0000-0000-00006B0B0000}"/>
    <cellStyle name="常规 2 4 2 2 4" xfId="1648" xr:uid="{00000000-0005-0000-0000-00006C0B0000}"/>
    <cellStyle name="常规 2 4 2 2 4 2" xfId="4215" xr:uid="{00000000-0005-0000-0000-00006D0B0000}"/>
    <cellStyle name="常规 2 4 2 2 5" xfId="1649" xr:uid="{00000000-0005-0000-0000-00006E0B0000}"/>
    <cellStyle name="常规 2 4 2 2 5 2" xfId="4216" xr:uid="{00000000-0005-0000-0000-00006F0B0000}"/>
    <cellStyle name="常规 2 4 2 2 6" xfId="2591" xr:uid="{00000000-0005-0000-0000-0000700B0000}"/>
    <cellStyle name="常规 2 4 2 2 7" xfId="4212" xr:uid="{00000000-0005-0000-0000-0000710B0000}"/>
    <cellStyle name="常规 2 4 2 3" xfId="1651" xr:uid="{00000000-0005-0000-0000-0000720B0000}"/>
    <cellStyle name="常规 2 4 2 3 2" xfId="1653" xr:uid="{00000000-0005-0000-0000-0000730B0000}"/>
    <cellStyle name="常规 2 4 2 3 2 2" xfId="4218" xr:uid="{00000000-0005-0000-0000-0000740B0000}"/>
    <cellStyle name="常规 2 4 2 3 3" xfId="1654" xr:uid="{00000000-0005-0000-0000-0000750B0000}"/>
    <cellStyle name="常规 2 4 2 3 3 2" xfId="4219" xr:uid="{00000000-0005-0000-0000-0000760B0000}"/>
    <cellStyle name="常规 2 4 2 3 4" xfId="2592" xr:uid="{00000000-0005-0000-0000-0000770B0000}"/>
    <cellStyle name="常规 2 4 2 3 5" xfId="4217" xr:uid="{00000000-0005-0000-0000-0000780B0000}"/>
    <cellStyle name="常规 2 4 2 4" xfId="1656" xr:uid="{00000000-0005-0000-0000-0000790B0000}"/>
    <cellStyle name="常规 2 4 2 4 2" xfId="984" xr:uid="{00000000-0005-0000-0000-00007A0B0000}"/>
    <cellStyle name="常规 2 4 2 4 2 2" xfId="4221" xr:uid="{00000000-0005-0000-0000-00007B0B0000}"/>
    <cellStyle name="常规 2 4 2 4 3" xfId="989" xr:uid="{00000000-0005-0000-0000-00007C0B0000}"/>
    <cellStyle name="常规 2 4 2 4 3 2" xfId="4222" xr:uid="{00000000-0005-0000-0000-00007D0B0000}"/>
    <cellStyle name="常规 2 4 2 4 4" xfId="994" xr:uid="{00000000-0005-0000-0000-00007E0B0000}"/>
    <cellStyle name="常规 2 4 2 4 4 2" xfId="4223" xr:uid="{00000000-0005-0000-0000-00007F0B0000}"/>
    <cellStyle name="常规 2 4 2 4 5" xfId="4220" xr:uid="{00000000-0005-0000-0000-0000800B0000}"/>
    <cellStyle name="常规 2 4 2 5" xfId="1657" xr:uid="{00000000-0005-0000-0000-0000810B0000}"/>
    <cellStyle name="常规 2 4 2 5 2" xfId="4224" xr:uid="{00000000-0005-0000-0000-0000820B0000}"/>
    <cellStyle name="常规 2 4 2 6" xfId="1658" xr:uid="{00000000-0005-0000-0000-0000830B0000}"/>
    <cellStyle name="常规 2 4 2 6 2" xfId="4225" xr:uid="{00000000-0005-0000-0000-0000840B0000}"/>
    <cellStyle name="常规 2 4 2 7" xfId="1659" xr:uid="{00000000-0005-0000-0000-0000850B0000}"/>
    <cellStyle name="常规 2 4 2 7 2" xfId="4226" xr:uid="{00000000-0005-0000-0000-0000860B0000}"/>
    <cellStyle name="常规 2 4 2 8" xfId="2590" xr:uid="{00000000-0005-0000-0000-0000870B0000}"/>
    <cellStyle name="常规 2 4 2 9" xfId="4211" xr:uid="{00000000-0005-0000-0000-0000880B0000}"/>
    <cellStyle name="常规 2 4 3" xfId="737" xr:uid="{00000000-0005-0000-0000-0000890B0000}"/>
    <cellStyle name="常规 2 4 3 2" xfId="1660" xr:uid="{00000000-0005-0000-0000-00008A0B0000}"/>
    <cellStyle name="常规 2 4 3 2 2" xfId="4228" xr:uid="{00000000-0005-0000-0000-00008B0B0000}"/>
    <cellStyle name="常规 2 4 3 3" xfId="1662" xr:uid="{00000000-0005-0000-0000-00008C0B0000}"/>
    <cellStyle name="常规 2 4 3 3 2" xfId="4229" xr:uid="{00000000-0005-0000-0000-00008D0B0000}"/>
    <cellStyle name="常规 2 4 3 4" xfId="1664" xr:uid="{00000000-0005-0000-0000-00008E0B0000}"/>
    <cellStyle name="常规 2 4 3 4 2" xfId="4230" xr:uid="{00000000-0005-0000-0000-00008F0B0000}"/>
    <cellStyle name="常规 2 4 3 5" xfId="1547" xr:uid="{00000000-0005-0000-0000-0000900B0000}"/>
    <cellStyle name="常规 2 4 3 5 2" xfId="4231" xr:uid="{00000000-0005-0000-0000-0000910B0000}"/>
    <cellStyle name="常规 2 4 3 6" xfId="2593" xr:uid="{00000000-0005-0000-0000-0000920B0000}"/>
    <cellStyle name="常规 2 4 3 7" xfId="4227" xr:uid="{00000000-0005-0000-0000-0000930B0000}"/>
    <cellStyle name="常规 2 4 4" xfId="1665" xr:uid="{00000000-0005-0000-0000-0000940B0000}"/>
    <cellStyle name="常规 2 4 4 2" xfId="1666" xr:uid="{00000000-0005-0000-0000-0000950B0000}"/>
    <cellStyle name="常规 2 4 4 2 2" xfId="4233" xr:uid="{00000000-0005-0000-0000-0000960B0000}"/>
    <cellStyle name="常规 2 4 4 3" xfId="1668" xr:uid="{00000000-0005-0000-0000-0000970B0000}"/>
    <cellStyle name="常规 2 4 4 3 2" xfId="4234" xr:uid="{00000000-0005-0000-0000-0000980B0000}"/>
    <cellStyle name="常规 2 4 4 4" xfId="1669" xr:uid="{00000000-0005-0000-0000-0000990B0000}"/>
    <cellStyle name="常规 2 4 4 4 2" xfId="4235" xr:uid="{00000000-0005-0000-0000-00009A0B0000}"/>
    <cellStyle name="常规 2 4 4 5" xfId="2594" xr:uid="{00000000-0005-0000-0000-00009B0B0000}"/>
    <cellStyle name="常规 2 4 4 6" xfId="4232" xr:uid="{00000000-0005-0000-0000-00009C0B0000}"/>
    <cellStyle name="常规 2 4 5" xfId="1448" xr:uid="{00000000-0005-0000-0000-00009D0B0000}"/>
    <cellStyle name="常规 2 4 5 2" xfId="1670" xr:uid="{00000000-0005-0000-0000-00009E0B0000}"/>
    <cellStyle name="常规 2 4 5 2 2" xfId="4237" xr:uid="{00000000-0005-0000-0000-00009F0B0000}"/>
    <cellStyle name="常规 2 4 5 3" xfId="1671" xr:uid="{00000000-0005-0000-0000-0000A00B0000}"/>
    <cellStyle name="常规 2 4 5 3 2" xfId="4238" xr:uid="{00000000-0005-0000-0000-0000A10B0000}"/>
    <cellStyle name="常规 2 4 5 4" xfId="4236" xr:uid="{00000000-0005-0000-0000-0000A20B0000}"/>
    <cellStyle name="常规 2 4 6" xfId="1269" xr:uid="{00000000-0005-0000-0000-0000A30B0000}"/>
    <cellStyle name="常规 2 4 6 2" xfId="1271" xr:uid="{00000000-0005-0000-0000-0000A40B0000}"/>
    <cellStyle name="常规 2 4 6 2 2" xfId="4240" xr:uid="{00000000-0005-0000-0000-0000A50B0000}"/>
    <cellStyle name="常规 2 4 6 3" xfId="1275" xr:uid="{00000000-0005-0000-0000-0000A60B0000}"/>
    <cellStyle name="常规 2 4 6 3 2" xfId="4241" xr:uid="{00000000-0005-0000-0000-0000A70B0000}"/>
    <cellStyle name="常规 2 4 6 4" xfId="609" xr:uid="{00000000-0005-0000-0000-0000A80B0000}"/>
    <cellStyle name="常规 2 4 6 4 2" xfId="4242" xr:uid="{00000000-0005-0000-0000-0000A90B0000}"/>
    <cellStyle name="常规 2 4 6 5" xfId="4239" xr:uid="{00000000-0005-0000-0000-0000AA0B0000}"/>
    <cellStyle name="常规 2 4 7" xfId="1277" xr:uid="{00000000-0005-0000-0000-0000AB0B0000}"/>
    <cellStyle name="常规 2 4 7 2" xfId="4243" xr:uid="{00000000-0005-0000-0000-0000AC0B0000}"/>
    <cellStyle name="常规 2 4 8" xfId="1280" xr:uid="{00000000-0005-0000-0000-0000AD0B0000}"/>
    <cellStyle name="常规 2 4 8 2" xfId="4244" xr:uid="{00000000-0005-0000-0000-0000AE0B0000}"/>
    <cellStyle name="常规 2 4 9" xfId="1672" xr:uid="{00000000-0005-0000-0000-0000AF0B0000}"/>
    <cellStyle name="常规 2 4 9 2" xfId="4245" xr:uid="{00000000-0005-0000-0000-0000B00B0000}"/>
    <cellStyle name="常规 2 5" xfId="1673" xr:uid="{00000000-0005-0000-0000-0000B10B0000}"/>
    <cellStyle name="常规 2 5 2" xfId="1674" xr:uid="{00000000-0005-0000-0000-0000B20B0000}"/>
    <cellStyle name="常规 2 5 2 2" xfId="1677" xr:uid="{00000000-0005-0000-0000-0000B30B0000}"/>
    <cellStyle name="常规 2 5 2 2 2" xfId="2597" xr:uid="{00000000-0005-0000-0000-0000B40B0000}"/>
    <cellStyle name="常规 2 5 2 2 3" xfId="4248" xr:uid="{00000000-0005-0000-0000-0000B50B0000}"/>
    <cellStyle name="常规 2 5 2 3" xfId="2598" xr:uid="{00000000-0005-0000-0000-0000B60B0000}"/>
    <cellStyle name="常规 2 5 2 4" xfId="2596" xr:uid="{00000000-0005-0000-0000-0000B70B0000}"/>
    <cellStyle name="常规 2 5 2 5" xfId="4247" xr:uid="{00000000-0005-0000-0000-0000B80B0000}"/>
    <cellStyle name="常规 2 5 3" xfId="1678" xr:uid="{00000000-0005-0000-0000-0000B90B0000}"/>
    <cellStyle name="常规 2 5 3 2" xfId="2599" xr:uid="{00000000-0005-0000-0000-0000BA0B0000}"/>
    <cellStyle name="常规 2 5 3 3" xfId="4249" xr:uid="{00000000-0005-0000-0000-0000BB0B0000}"/>
    <cellStyle name="常规 2 5 4" xfId="1680" xr:uid="{00000000-0005-0000-0000-0000BC0B0000}"/>
    <cellStyle name="常规 2 5 4 2" xfId="2600" xr:uid="{00000000-0005-0000-0000-0000BD0B0000}"/>
    <cellStyle name="常规 2 5 4 3" xfId="4250" xr:uid="{00000000-0005-0000-0000-0000BE0B0000}"/>
    <cellStyle name="常规 2 5 5" xfId="2595" xr:uid="{00000000-0005-0000-0000-0000BF0B0000}"/>
    <cellStyle name="常规 2 5 6" xfId="4246" xr:uid="{00000000-0005-0000-0000-0000C00B0000}"/>
    <cellStyle name="常规 2 6" xfId="1681" xr:uid="{00000000-0005-0000-0000-0000C10B0000}"/>
    <cellStyle name="常规 2 6 2" xfId="1682" xr:uid="{00000000-0005-0000-0000-0000C20B0000}"/>
    <cellStyle name="常规 2 6 2 2" xfId="2602" xr:uid="{00000000-0005-0000-0000-0000C30B0000}"/>
    <cellStyle name="常规 2 6 3" xfId="2603" xr:uid="{00000000-0005-0000-0000-0000C40B0000}"/>
    <cellStyle name="常规 2 6 4" xfId="2601" xr:uid="{00000000-0005-0000-0000-0000C50B0000}"/>
    <cellStyle name="常规 2 7" xfId="1683" xr:uid="{00000000-0005-0000-0000-0000C60B0000}"/>
    <cellStyle name="常规 2 7 2" xfId="2604" xr:uid="{00000000-0005-0000-0000-0000C70B0000}"/>
    <cellStyle name="常规 2 7 3" xfId="4251" xr:uid="{00000000-0005-0000-0000-0000C80B0000}"/>
    <cellStyle name="常规 2 8" xfId="1686" xr:uid="{00000000-0005-0000-0000-0000C90B0000}"/>
    <cellStyle name="常规 2 8 2" xfId="2605" xr:uid="{00000000-0005-0000-0000-0000CA0B0000}"/>
    <cellStyle name="常规 2 9" xfId="2565" xr:uid="{00000000-0005-0000-0000-0000CB0B0000}"/>
    <cellStyle name="常规 2_2012-2013年“三公”经费预决算情况汇总表样" xfId="2606" xr:uid="{00000000-0005-0000-0000-0000CC0B0000}"/>
    <cellStyle name="常规 20" xfId="1074" xr:uid="{00000000-0005-0000-0000-0000CD0B0000}"/>
    <cellStyle name="常规 20 2" xfId="1077" xr:uid="{00000000-0005-0000-0000-0000CE0B0000}"/>
    <cellStyle name="常规 20 2 2" xfId="4253" xr:uid="{00000000-0005-0000-0000-0000CF0B0000}"/>
    <cellStyle name="常规 20 3" xfId="4252" xr:uid="{00000000-0005-0000-0000-0000D00B0000}"/>
    <cellStyle name="常规 21" xfId="1084" xr:uid="{00000000-0005-0000-0000-0000D10B0000}"/>
    <cellStyle name="常规 21 2" xfId="1088" xr:uid="{00000000-0005-0000-0000-0000D20B0000}"/>
    <cellStyle name="常规 21 2 2" xfId="4255" xr:uid="{00000000-0005-0000-0000-0000D30B0000}"/>
    <cellStyle name="常规 21 3" xfId="4254" xr:uid="{00000000-0005-0000-0000-0000D40B0000}"/>
    <cellStyle name="常规 22" xfId="1093" xr:uid="{00000000-0005-0000-0000-0000D50B0000}"/>
    <cellStyle name="常规 22 2" xfId="1533" xr:uid="{00000000-0005-0000-0000-0000D60B0000}"/>
    <cellStyle name="常规 22 2 2" xfId="4257" xr:uid="{00000000-0005-0000-0000-0000D70B0000}"/>
    <cellStyle name="常规 22 3" xfId="4256" xr:uid="{00000000-0005-0000-0000-0000D80B0000}"/>
    <cellStyle name="常规 23" xfId="1536" xr:uid="{00000000-0005-0000-0000-0000D90B0000}"/>
    <cellStyle name="常规 23 2" xfId="1538" xr:uid="{00000000-0005-0000-0000-0000DA0B0000}"/>
    <cellStyle name="常规 23 2 2" xfId="4259" xr:uid="{00000000-0005-0000-0000-0000DB0B0000}"/>
    <cellStyle name="常规 23 3" xfId="4258" xr:uid="{00000000-0005-0000-0000-0000DC0B0000}"/>
    <cellStyle name="常规 24" xfId="1540" xr:uid="{00000000-0005-0000-0000-0000DD0B0000}"/>
    <cellStyle name="常规 24 2" xfId="1542" xr:uid="{00000000-0005-0000-0000-0000DE0B0000}"/>
    <cellStyle name="常规 24 2 2" xfId="4261" xr:uid="{00000000-0005-0000-0000-0000DF0B0000}"/>
    <cellStyle name="常规 24 3" xfId="4260" xr:uid="{00000000-0005-0000-0000-0000E00B0000}"/>
    <cellStyle name="常规 25" xfId="785" xr:uid="{00000000-0005-0000-0000-0000E10B0000}"/>
    <cellStyle name="常规 25 2" xfId="788" xr:uid="{00000000-0005-0000-0000-0000E20B0000}"/>
    <cellStyle name="常规 25 2 2" xfId="4263" xr:uid="{00000000-0005-0000-0000-0000E30B0000}"/>
    <cellStyle name="常规 25 3" xfId="4262" xr:uid="{00000000-0005-0000-0000-0000E40B0000}"/>
    <cellStyle name="常规 26" xfId="794" xr:uid="{00000000-0005-0000-0000-0000E50B0000}"/>
    <cellStyle name="常规 26 2" xfId="767" xr:uid="{00000000-0005-0000-0000-0000E60B0000}"/>
    <cellStyle name="常规 26 2 2" xfId="4265" xr:uid="{00000000-0005-0000-0000-0000E70B0000}"/>
    <cellStyle name="常规 26 3" xfId="4264" xr:uid="{00000000-0005-0000-0000-0000E80B0000}"/>
    <cellStyle name="常规 27" xfId="797" xr:uid="{00000000-0005-0000-0000-0000E90B0000}"/>
    <cellStyle name="常规 27 2" xfId="1687" xr:uid="{00000000-0005-0000-0000-0000EA0B0000}"/>
    <cellStyle name="常规 27 2 2" xfId="4267" xr:uid="{00000000-0005-0000-0000-0000EB0B0000}"/>
    <cellStyle name="常规 27 3" xfId="4266" xr:uid="{00000000-0005-0000-0000-0000EC0B0000}"/>
    <cellStyle name="常规 28" xfId="1689" xr:uid="{00000000-0005-0000-0000-0000ED0B0000}"/>
    <cellStyle name="常规 28 2" xfId="1201" xr:uid="{00000000-0005-0000-0000-0000EE0B0000}"/>
    <cellStyle name="常规 28 2 2" xfId="4269" xr:uid="{00000000-0005-0000-0000-0000EF0B0000}"/>
    <cellStyle name="常规 28 3" xfId="4268" xr:uid="{00000000-0005-0000-0000-0000F00B0000}"/>
    <cellStyle name="常规 29" xfId="1690" xr:uid="{00000000-0005-0000-0000-0000F10B0000}"/>
    <cellStyle name="常规 29 2" xfId="1691" xr:uid="{00000000-0005-0000-0000-0000F20B0000}"/>
    <cellStyle name="常规 29 2 2" xfId="4271" xr:uid="{00000000-0005-0000-0000-0000F30B0000}"/>
    <cellStyle name="常规 29 3" xfId="4270" xr:uid="{00000000-0005-0000-0000-0000F40B0000}"/>
    <cellStyle name="常规 3" xfId="1694" xr:uid="{00000000-0005-0000-0000-0000F50B0000}"/>
    <cellStyle name="常规 3 10" xfId="1695" xr:uid="{00000000-0005-0000-0000-0000F60B0000}"/>
    <cellStyle name="常规 3 11" xfId="2610" xr:uid="{00000000-0005-0000-0000-0000F70B0000}"/>
    <cellStyle name="常规 3 2" xfId="1697" xr:uid="{00000000-0005-0000-0000-0000F80B0000}"/>
    <cellStyle name="常规 3 2 2" xfId="1698" xr:uid="{00000000-0005-0000-0000-0000F90B0000}"/>
    <cellStyle name="常规 3 2 2 2" xfId="1699" xr:uid="{00000000-0005-0000-0000-0000FA0B0000}"/>
    <cellStyle name="常规 3 2 2 2 2" xfId="4272" xr:uid="{00000000-0005-0000-0000-0000FB0B0000}"/>
    <cellStyle name="常规 3 2 2 3" xfId="1701" xr:uid="{00000000-0005-0000-0000-0000FC0B0000}"/>
    <cellStyle name="常规 3 2 2 3 2" xfId="4273" xr:uid="{00000000-0005-0000-0000-0000FD0B0000}"/>
    <cellStyle name="常规 3 2 2 4" xfId="862" xr:uid="{00000000-0005-0000-0000-0000FE0B0000}"/>
    <cellStyle name="常规 3 2 2 4 2" xfId="4274" xr:uid="{00000000-0005-0000-0000-0000FF0B0000}"/>
    <cellStyle name="常规 3 2 2 5" xfId="1702" xr:uid="{00000000-0005-0000-0000-0000000C0000}"/>
    <cellStyle name="常规 3 2 2 6" xfId="2612" xr:uid="{00000000-0005-0000-0000-0000010C0000}"/>
    <cellStyle name="常规 3 2 2 6 2" xfId="4275" xr:uid="{00000000-0005-0000-0000-0000020C0000}"/>
    <cellStyle name="常规 3 2 3" xfId="1703" xr:uid="{00000000-0005-0000-0000-0000030C0000}"/>
    <cellStyle name="常规 3 2 3 2" xfId="1704" xr:uid="{00000000-0005-0000-0000-0000040C0000}"/>
    <cellStyle name="常规 3 2 3 2 2" xfId="4277" xr:uid="{00000000-0005-0000-0000-0000050C0000}"/>
    <cellStyle name="常规 3 2 3 3" xfId="1706" xr:uid="{00000000-0005-0000-0000-0000060C0000}"/>
    <cellStyle name="常规 3 2 3 3 2" xfId="4278" xr:uid="{00000000-0005-0000-0000-0000070C0000}"/>
    <cellStyle name="常规 3 2 3 4" xfId="2613" xr:uid="{00000000-0005-0000-0000-0000080C0000}"/>
    <cellStyle name="常规 3 2 3 5" xfId="4276" xr:uid="{00000000-0005-0000-0000-0000090C0000}"/>
    <cellStyle name="常规 3 2 4" xfId="1707" xr:uid="{00000000-0005-0000-0000-00000A0C0000}"/>
    <cellStyle name="常规 3 2 4 2" xfId="1708" xr:uid="{00000000-0005-0000-0000-00000B0C0000}"/>
    <cellStyle name="常规 3 2 4 2 2" xfId="4280" xr:uid="{00000000-0005-0000-0000-00000C0C0000}"/>
    <cellStyle name="常规 3 2 4 3" xfId="1710" xr:uid="{00000000-0005-0000-0000-00000D0C0000}"/>
    <cellStyle name="常规 3 2 4 3 2" xfId="4281" xr:uid="{00000000-0005-0000-0000-00000E0C0000}"/>
    <cellStyle name="常规 3 2 4 4" xfId="1711" xr:uid="{00000000-0005-0000-0000-00000F0C0000}"/>
    <cellStyle name="常规 3 2 4 4 2" xfId="4282" xr:uid="{00000000-0005-0000-0000-0000100C0000}"/>
    <cellStyle name="常规 3 2 4 5" xfId="4279" xr:uid="{00000000-0005-0000-0000-0000110C0000}"/>
    <cellStyle name="常规 3 2 5" xfId="585" xr:uid="{00000000-0005-0000-0000-0000120C0000}"/>
    <cellStyle name="常规 3 2 5 2" xfId="4283" xr:uid="{00000000-0005-0000-0000-0000130C0000}"/>
    <cellStyle name="常规 3 2 6" xfId="599" xr:uid="{00000000-0005-0000-0000-0000140C0000}"/>
    <cellStyle name="常规 3 2 6 2" xfId="4284" xr:uid="{00000000-0005-0000-0000-0000150C0000}"/>
    <cellStyle name="常规 3 2 7" xfId="606" xr:uid="{00000000-0005-0000-0000-0000160C0000}"/>
    <cellStyle name="常规 3 2 8" xfId="2611" xr:uid="{00000000-0005-0000-0000-0000170C0000}"/>
    <cellStyle name="常规 3 2 8 2" xfId="4285" xr:uid="{00000000-0005-0000-0000-0000180C0000}"/>
    <cellStyle name="常规 3 3" xfId="1712" xr:uid="{00000000-0005-0000-0000-0000190C0000}"/>
    <cellStyle name="常规 3 3 2" xfId="1713" xr:uid="{00000000-0005-0000-0000-00001A0C0000}"/>
    <cellStyle name="常规 3 3 3" xfId="1714" xr:uid="{00000000-0005-0000-0000-00001B0C0000}"/>
    <cellStyle name="常规 3 3 4" xfId="1716" xr:uid="{00000000-0005-0000-0000-00001C0C0000}"/>
    <cellStyle name="常规 3 3 5" xfId="2614" xr:uid="{00000000-0005-0000-0000-00001D0C0000}"/>
    <cellStyle name="常规 3 4" xfId="1210" xr:uid="{00000000-0005-0000-0000-00001E0C0000}"/>
    <cellStyle name="常规 3 4 2" xfId="1717" xr:uid="{00000000-0005-0000-0000-00001F0C0000}"/>
    <cellStyle name="常规 3 4 2 2" xfId="4287" xr:uid="{00000000-0005-0000-0000-0000200C0000}"/>
    <cellStyle name="常规 3 4 3" xfId="1718" xr:uid="{00000000-0005-0000-0000-0000210C0000}"/>
    <cellStyle name="常规 3 4 3 2" xfId="4288" xr:uid="{00000000-0005-0000-0000-0000220C0000}"/>
    <cellStyle name="常规 3 4 4" xfId="2615" xr:uid="{00000000-0005-0000-0000-0000230C0000}"/>
    <cellStyle name="常规 3 4 5" xfId="4286" xr:uid="{00000000-0005-0000-0000-0000240C0000}"/>
    <cellStyle name="常规 3 5" xfId="1719" xr:uid="{00000000-0005-0000-0000-0000250C0000}"/>
    <cellStyle name="常规 3 5 2" xfId="1720" xr:uid="{00000000-0005-0000-0000-0000260C0000}"/>
    <cellStyle name="常规 3 5 2 2" xfId="4290" xr:uid="{00000000-0005-0000-0000-0000270C0000}"/>
    <cellStyle name="常规 3 5 3" xfId="1721" xr:uid="{00000000-0005-0000-0000-0000280C0000}"/>
    <cellStyle name="常规 3 5 3 2" xfId="4291" xr:uid="{00000000-0005-0000-0000-0000290C0000}"/>
    <cellStyle name="常规 3 5 4" xfId="2616" xr:uid="{00000000-0005-0000-0000-00002A0C0000}"/>
    <cellStyle name="常规 3 5 5" xfId="4289" xr:uid="{00000000-0005-0000-0000-00002B0C0000}"/>
    <cellStyle name="常规 3 6" xfId="1189" xr:uid="{00000000-0005-0000-0000-00002C0C0000}"/>
    <cellStyle name="常规 3 6 2" xfId="1722" xr:uid="{00000000-0005-0000-0000-00002D0C0000}"/>
    <cellStyle name="常规 3 6 2 2" xfId="4293" xr:uid="{00000000-0005-0000-0000-00002E0C0000}"/>
    <cellStyle name="常规 3 6 3" xfId="1723" xr:uid="{00000000-0005-0000-0000-00002F0C0000}"/>
    <cellStyle name="常规 3 6 3 2" xfId="4294" xr:uid="{00000000-0005-0000-0000-0000300C0000}"/>
    <cellStyle name="常规 3 6 4" xfId="2617" xr:uid="{00000000-0005-0000-0000-0000310C0000}"/>
    <cellStyle name="常规 3 6 5" xfId="4292" xr:uid="{00000000-0005-0000-0000-0000320C0000}"/>
    <cellStyle name="常规 3 7" xfId="1724" xr:uid="{00000000-0005-0000-0000-0000330C0000}"/>
    <cellStyle name="常规 3 7 2" xfId="1725" xr:uid="{00000000-0005-0000-0000-0000340C0000}"/>
    <cellStyle name="常规 3 7 2 2" xfId="4296" xr:uid="{00000000-0005-0000-0000-0000350C0000}"/>
    <cellStyle name="常规 3 7 3" xfId="1726" xr:uid="{00000000-0005-0000-0000-0000360C0000}"/>
    <cellStyle name="常规 3 7 3 2" xfId="4297" xr:uid="{00000000-0005-0000-0000-0000370C0000}"/>
    <cellStyle name="常规 3 7 4" xfId="4295" xr:uid="{00000000-0005-0000-0000-0000380C0000}"/>
    <cellStyle name="常规 3 8" xfId="1728" xr:uid="{00000000-0005-0000-0000-0000390C0000}"/>
    <cellStyle name="常规 3 8 2" xfId="4298" xr:uid="{00000000-0005-0000-0000-00003A0C0000}"/>
    <cellStyle name="常规 3 9" xfId="1729" xr:uid="{00000000-0005-0000-0000-00003B0C0000}"/>
    <cellStyle name="常规 3 9 2" xfId="4299" xr:uid="{00000000-0005-0000-0000-00003C0C0000}"/>
    <cellStyle name="常规 3_收入总表2" xfId="2618" xr:uid="{00000000-0005-0000-0000-00003D0C0000}"/>
    <cellStyle name="常规 30" xfId="784" xr:uid="{00000000-0005-0000-0000-00003E0C0000}"/>
    <cellStyle name="常规 30 2" xfId="787" xr:uid="{00000000-0005-0000-0000-00003F0C0000}"/>
    <cellStyle name="常规 30 3" xfId="2619" xr:uid="{00000000-0005-0000-0000-0000400C0000}"/>
    <cellStyle name="常规 31" xfId="793" xr:uid="{00000000-0005-0000-0000-0000410C0000}"/>
    <cellStyle name="常规 31 2" xfId="2620" xr:uid="{00000000-0005-0000-0000-0000420C0000}"/>
    <cellStyle name="常规 32" xfId="796" xr:uid="{00000000-0005-0000-0000-0000430C0000}"/>
    <cellStyle name="常规 32 2" xfId="2621" xr:uid="{00000000-0005-0000-0000-0000440C0000}"/>
    <cellStyle name="常规 33" xfId="1688" xr:uid="{00000000-0005-0000-0000-0000450C0000}"/>
    <cellStyle name="常规 33 2" xfId="2622" xr:uid="{00000000-0005-0000-0000-0000460C0000}"/>
    <cellStyle name="常规 33 3" xfId="4983" xr:uid="{00000000-0005-0000-0000-0000470C0000}"/>
    <cellStyle name="常规 34" xfId="2623" xr:uid="{00000000-0005-0000-0000-0000480C0000}"/>
    <cellStyle name="常规 35" xfId="2624" xr:uid="{00000000-0005-0000-0000-0000490C0000}"/>
    <cellStyle name="常规 36" xfId="2625" xr:uid="{00000000-0005-0000-0000-00004A0C0000}"/>
    <cellStyle name="常规 37" xfId="2626" xr:uid="{00000000-0005-0000-0000-00004B0C0000}"/>
    <cellStyle name="常规 38" xfId="2627" xr:uid="{00000000-0005-0000-0000-00004C0C0000}"/>
    <cellStyle name="常规 39" xfId="2628" xr:uid="{00000000-0005-0000-0000-00004D0C0000}"/>
    <cellStyle name="常规 4" xfId="1731" xr:uid="{00000000-0005-0000-0000-00004E0C0000}"/>
    <cellStyle name="常规 4 2" xfId="1732" xr:uid="{00000000-0005-0000-0000-00004F0C0000}"/>
    <cellStyle name="常规 4 2 10" xfId="2630" xr:uid="{00000000-0005-0000-0000-0000500C0000}"/>
    <cellStyle name="常规 4 2 11" xfId="4300" xr:uid="{00000000-0005-0000-0000-0000510C0000}"/>
    <cellStyle name="常规 4 2 2" xfId="1734" xr:uid="{00000000-0005-0000-0000-0000520C0000}"/>
    <cellStyle name="常规 4 2 2 2" xfId="1736" xr:uid="{00000000-0005-0000-0000-0000530C0000}"/>
    <cellStyle name="常规 4 2 2 2 2" xfId="1738" xr:uid="{00000000-0005-0000-0000-0000540C0000}"/>
    <cellStyle name="常规 4 2 2 2 2 2" xfId="4303" xr:uid="{00000000-0005-0000-0000-0000550C0000}"/>
    <cellStyle name="常规 4 2 2 2 3" xfId="1739" xr:uid="{00000000-0005-0000-0000-0000560C0000}"/>
    <cellStyle name="常规 4 2 2 2 3 2" xfId="4304" xr:uid="{00000000-0005-0000-0000-0000570C0000}"/>
    <cellStyle name="常规 4 2 2 2 4" xfId="1740" xr:uid="{00000000-0005-0000-0000-0000580C0000}"/>
    <cellStyle name="常规 4 2 2 2 4 2" xfId="4305" xr:uid="{00000000-0005-0000-0000-0000590C0000}"/>
    <cellStyle name="常规 4 2 2 2 5" xfId="1741" xr:uid="{00000000-0005-0000-0000-00005A0C0000}"/>
    <cellStyle name="常规 4 2 2 2 5 2" xfId="4306" xr:uid="{00000000-0005-0000-0000-00005B0C0000}"/>
    <cellStyle name="常规 4 2 2 2 6" xfId="4302" xr:uid="{00000000-0005-0000-0000-00005C0C0000}"/>
    <cellStyle name="常规 4 2 2 3" xfId="1744" xr:uid="{00000000-0005-0000-0000-00005D0C0000}"/>
    <cellStyle name="常规 4 2 2 3 2" xfId="1747" xr:uid="{00000000-0005-0000-0000-00005E0C0000}"/>
    <cellStyle name="常规 4 2 2 3 2 2" xfId="4308" xr:uid="{00000000-0005-0000-0000-00005F0C0000}"/>
    <cellStyle name="常规 4 2 2 3 3" xfId="1749" xr:uid="{00000000-0005-0000-0000-0000600C0000}"/>
    <cellStyle name="常规 4 2 2 3 3 2" xfId="4309" xr:uid="{00000000-0005-0000-0000-0000610C0000}"/>
    <cellStyle name="常规 4 2 2 3 4" xfId="4307" xr:uid="{00000000-0005-0000-0000-0000620C0000}"/>
    <cellStyle name="常规 4 2 2 4" xfId="910" xr:uid="{00000000-0005-0000-0000-0000630C0000}"/>
    <cellStyle name="常规 4 2 2 4 2" xfId="912" xr:uid="{00000000-0005-0000-0000-0000640C0000}"/>
    <cellStyle name="常规 4 2 2 4 2 2" xfId="4311" xr:uid="{00000000-0005-0000-0000-0000650C0000}"/>
    <cellStyle name="常规 4 2 2 4 3" xfId="1750" xr:uid="{00000000-0005-0000-0000-0000660C0000}"/>
    <cellStyle name="常规 4 2 2 4 3 2" xfId="4312" xr:uid="{00000000-0005-0000-0000-0000670C0000}"/>
    <cellStyle name="常规 4 2 2 4 4" xfId="1751" xr:uid="{00000000-0005-0000-0000-0000680C0000}"/>
    <cellStyle name="常规 4 2 2 4 4 2" xfId="4313" xr:uid="{00000000-0005-0000-0000-0000690C0000}"/>
    <cellStyle name="常规 4 2 2 4 5" xfId="4310" xr:uid="{00000000-0005-0000-0000-00006A0C0000}"/>
    <cellStyle name="常规 4 2 2 5" xfId="914" xr:uid="{00000000-0005-0000-0000-00006B0C0000}"/>
    <cellStyle name="常规 4 2 2 5 2" xfId="4314" xr:uid="{00000000-0005-0000-0000-00006C0C0000}"/>
    <cellStyle name="常规 4 2 2 6" xfId="1753" xr:uid="{00000000-0005-0000-0000-00006D0C0000}"/>
    <cellStyle name="常规 4 2 2 6 2" xfId="4315" xr:uid="{00000000-0005-0000-0000-00006E0C0000}"/>
    <cellStyle name="常规 4 2 2 7" xfId="1755" xr:uid="{00000000-0005-0000-0000-00006F0C0000}"/>
    <cellStyle name="常规 4 2 2 7 2" xfId="4316" xr:uid="{00000000-0005-0000-0000-0000700C0000}"/>
    <cellStyle name="常规 4 2 2 8" xfId="2631" xr:uid="{00000000-0005-0000-0000-0000710C0000}"/>
    <cellStyle name="常规 4 2 2 9" xfId="4301" xr:uid="{00000000-0005-0000-0000-0000720C0000}"/>
    <cellStyle name="常规 4 2 3" xfId="1757" xr:uid="{00000000-0005-0000-0000-0000730C0000}"/>
    <cellStyle name="常规 4 2 3 2" xfId="1759" xr:uid="{00000000-0005-0000-0000-0000740C0000}"/>
    <cellStyle name="常规 4 2 3 2 2" xfId="4318" xr:uid="{00000000-0005-0000-0000-0000750C0000}"/>
    <cellStyle name="常规 4 2 3 3" xfId="1760" xr:uid="{00000000-0005-0000-0000-0000760C0000}"/>
    <cellStyle name="常规 4 2 3 3 2" xfId="4319" xr:uid="{00000000-0005-0000-0000-0000770C0000}"/>
    <cellStyle name="常规 4 2 3 4" xfId="918" xr:uid="{00000000-0005-0000-0000-0000780C0000}"/>
    <cellStyle name="常规 4 2 3 4 2" xfId="4320" xr:uid="{00000000-0005-0000-0000-0000790C0000}"/>
    <cellStyle name="常规 4 2 3 5" xfId="2632" xr:uid="{00000000-0005-0000-0000-00007A0C0000}"/>
    <cellStyle name="常规 4 2 3 6" xfId="4317" xr:uid="{00000000-0005-0000-0000-00007B0C0000}"/>
    <cellStyle name="常规 4 2 4" xfId="1762" xr:uid="{00000000-0005-0000-0000-00007C0C0000}"/>
    <cellStyle name="常规 4 2 4 2" xfId="1764" xr:uid="{00000000-0005-0000-0000-00007D0C0000}"/>
    <cellStyle name="常规 4 2 4 2 2" xfId="4322" xr:uid="{00000000-0005-0000-0000-00007E0C0000}"/>
    <cellStyle name="常规 4 2 4 3" xfId="1765" xr:uid="{00000000-0005-0000-0000-00007F0C0000}"/>
    <cellStyle name="常规 4 2 4 3 2" xfId="4323" xr:uid="{00000000-0005-0000-0000-0000800C0000}"/>
    <cellStyle name="常规 4 2 4 4" xfId="1766" xr:uid="{00000000-0005-0000-0000-0000810C0000}"/>
    <cellStyle name="常规 4 2 4 4 2" xfId="4324" xr:uid="{00000000-0005-0000-0000-0000820C0000}"/>
    <cellStyle name="常规 4 2 4 5" xfId="4321" xr:uid="{00000000-0005-0000-0000-0000830C0000}"/>
    <cellStyle name="常规 4 2 5" xfId="1767" xr:uid="{00000000-0005-0000-0000-0000840C0000}"/>
    <cellStyle name="常规 4 2 5 2" xfId="722" xr:uid="{00000000-0005-0000-0000-0000850C0000}"/>
    <cellStyle name="常规 4 2 5 2 2" xfId="4326" xr:uid="{00000000-0005-0000-0000-0000860C0000}"/>
    <cellStyle name="常规 4 2 5 3" xfId="727" xr:uid="{00000000-0005-0000-0000-0000870C0000}"/>
    <cellStyle name="常规 4 2 5 3 2" xfId="4327" xr:uid="{00000000-0005-0000-0000-0000880C0000}"/>
    <cellStyle name="常规 4 2 5 4" xfId="4325" xr:uid="{00000000-0005-0000-0000-0000890C0000}"/>
    <cellStyle name="常规 4 2 6" xfId="1431" xr:uid="{00000000-0005-0000-0000-00008A0C0000}"/>
    <cellStyle name="常规 4 2 6 2" xfId="759" xr:uid="{00000000-0005-0000-0000-00008B0C0000}"/>
    <cellStyle name="常规 4 2 6 2 2" xfId="4329" xr:uid="{00000000-0005-0000-0000-00008C0C0000}"/>
    <cellStyle name="常规 4 2 6 3" xfId="764" xr:uid="{00000000-0005-0000-0000-00008D0C0000}"/>
    <cellStyle name="常规 4 2 6 3 2" xfId="4330" xr:uid="{00000000-0005-0000-0000-00008E0C0000}"/>
    <cellStyle name="常规 4 2 6 4" xfId="310" xr:uid="{00000000-0005-0000-0000-00008F0C0000}"/>
    <cellStyle name="常规 4 2 6 4 2" xfId="4331" xr:uid="{00000000-0005-0000-0000-0000900C0000}"/>
    <cellStyle name="常规 4 2 6 5" xfId="4328" xr:uid="{00000000-0005-0000-0000-0000910C0000}"/>
    <cellStyle name="常规 4 2 7" xfId="1769" xr:uid="{00000000-0005-0000-0000-0000920C0000}"/>
    <cellStyle name="常规 4 2 7 2" xfId="4332" xr:uid="{00000000-0005-0000-0000-0000930C0000}"/>
    <cellStyle name="常规 4 2 8" xfId="1771" xr:uid="{00000000-0005-0000-0000-0000940C0000}"/>
    <cellStyle name="常规 4 2 8 2" xfId="4333" xr:uid="{00000000-0005-0000-0000-0000950C0000}"/>
    <cellStyle name="常规 4 2 9" xfId="1772" xr:uid="{00000000-0005-0000-0000-0000960C0000}"/>
    <cellStyle name="常规 4 2 9 2" xfId="4334" xr:uid="{00000000-0005-0000-0000-0000970C0000}"/>
    <cellStyle name="常规 4 3" xfId="1773" xr:uid="{00000000-0005-0000-0000-0000980C0000}"/>
    <cellStyle name="常规 4 3 2" xfId="1775" xr:uid="{00000000-0005-0000-0000-0000990C0000}"/>
    <cellStyle name="常规 4 3 2 2" xfId="4337" xr:uid="{00000000-0005-0000-0000-00009A0C0000}"/>
    <cellStyle name="常规 4 3 2 3" xfId="4336" xr:uid="{00000000-0005-0000-0000-00009B0C0000}"/>
    <cellStyle name="常规 4 3 3" xfId="1777" xr:uid="{00000000-0005-0000-0000-00009C0C0000}"/>
    <cellStyle name="常规 4 3 3 2" xfId="4338" xr:uid="{00000000-0005-0000-0000-00009D0C0000}"/>
    <cellStyle name="常规 4 3 4" xfId="902" xr:uid="{00000000-0005-0000-0000-00009E0C0000}"/>
    <cellStyle name="常规 4 3 4 2" xfId="4339" xr:uid="{00000000-0005-0000-0000-00009F0C0000}"/>
    <cellStyle name="常规 4 3 5" xfId="2633" xr:uid="{00000000-0005-0000-0000-0000A00C0000}"/>
    <cellStyle name="常规 4 3 6" xfId="4335" xr:uid="{00000000-0005-0000-0000-0000A10C0000}"/>
    <cellStyle name="常规 4 4" xfId="1733" xr:uid="{00000000-0005-0000-0000-0000A20C0000}"/>
    <cellStyle name="常规 4 4 2" xfId="2634" xr:uid="{00000000-0005-0000-0000-0000A30C0000}"/>
    <cellStyle name="常规 4 4 3" xfId="4340" xr:uid="{00000000-0005-0000-0000-0000A40C0000}"/>
    <cellStyle name="常规 4 5" xfId="1756" xr:uid="{00000000-0005-0000-0000-0000A50C0000}"/>
    <cellStyle name="常规 4 5 2" xfId="2635" xr:uid="{00000000-0005-0000-0000-0000A60C0000}"/>
    <cellStyle name="常规 4 5 3" xfId="4341" xr:uid="{00000000-0005-0000-0000-0000A70C0000}"/>
    <cellStyle name="常规 4 6" xfId="1761" xr:uid="{00000000-0005-0000-0000-0000A80C0000}"/>
    <cellStyle name="常规 4 6 2" xfId="2636" xr:uid="{00000000-0005-0000-0000-0000A90C0000}"/>
    <cellStyle name="常规 4 6 3" xfId="4342" xr:uid="{00000000-0005-0000-0000-0000AA0C0000}"/>
    <cellStyle name="常规 4 7" xfId="2629" xr:uid="{00000000-0005-0000-0000-0000AB0C0000}"/>
    <cellStyle name="常规 4_征收计划表8" xfId="2637" xr:uid="{00000000-0005-0000-0000-0000AC0C0000}"/>
    <cellStyle name="常规 40" xfId="2638" xr:uid="{00000000-0005-0000-0000-0000AD0C0000}"/>
    <cellStyle name="常规 41" xfId="2639" xr:uid="{00000000-0005-0000-0000-0000AE0C0000}"/>
    <cellStyle name="常规 42" xfId="2640" xr:uid="{00000000-0005-0000-0000-0000AF0C0000}"/>
    <cellStyle name="常规 43" xfId="2641" xr:uid="{00000000-0005-0000-0000-0000B00C0000}"/>
    <cellStyle name="常规 44" xfId="2642" xr:uid="{00000000-0005-0000-0000-0000B10C0000}"/>
    <cellStyle name="常规 44 2" xfId="4979" xr:uid="{00000000-0005-0000-0000-0000B20C0000}"/>
    <cellStyle name="常规 45" xfId="2643" xr:uid="{00000000-0005-0000-0000-0000B30C0000}"/>
    <cellStyle name="常规 45 2" xfId="4981" xr:uid="{00000000-0005-0000-0000-0000B40C0000}"/>
    <cellStyle name="常规 46" xfId="2644" xr:uid="{00000000-0005-0000-0000-0000B50C0000}"/>
    <cellStyle name="常规 47" xfId="2645" xr:uid="{00000000-0005-0000-0000-0000B60C0000}"/>
    <cellStyle name="常规 48" xfId="2646" xr:uid="{00000000-0005-0000-0000-0000B70C0000}"/>
    <cellStyle name="常规 48 2" xfId="4980" xr:uid="{00000000-0005-0000-0000-0000B80C0000}"/>
    <cellStyle name="常规 48 3" xfId="4975" xr:uid="{00000000-0005-0000-0000-0000B90C0000}"/>
    <cellStyle name="常规 49" xfId="2393" xr:uid="{00000000-0005-0000-0000-0000BA0C0000}"/>
    <cellStyle name="常规 49 2" xfId="4976" xr:uid="{00000000-0005-0000-0000-0000BB0C0000}"/>
    <cellStyle name="常规 5" xfId="1778" xr:uid="{00000000-0005-0000-0000-0000BC0C0000}"/>
    <cellStyle name="常规 5 10" xfId="2647" xr:uid="{00000000-0005-0000-0000-0000BD0C0000}"/>
    <cellStyle name="常规 5 2" xfId="1779" xr:uid="{00000000-0005-0000-0000-0000BE0C0000}"/>
    <cellStyle name="常规 5 2 2" xfId="1780" xr:uid="{00000000-0005-0000-0000-0000BF0C0000}"/>
    <cellStyle name="常规 5 2 2 2" xfId="1781" xr:uid="{00000000-0005-0000-0000-0000C00C0000}"/>
    <cellStyle name="常规 5 2 2 2 2" xfId="4343" xr:uid="{00000000-0005-0000-0000-0000C10C0000}"/>
    <cellStyle name="常规 5 2 2 3" xfId="1782" xr:uid="{00000000-0005-0000-0000-0000C20C0000}"/>
    <cellStyle name="常规 5 2 2 3 2" xfId="4344" xr:uid="{00000000-0005-0000-0000-0000C30C0000}"/>
    <cellStyle name="常规 5 2 2 4" xfId="292" xr:uid="{00000000-0005-0000-0000-0000C40C0000}"/>
    <cellStyle name="常规 5 2 2 4 2" xfId="4345" xr:uid="{00000000-0005-0000-0000-0000C50C0000}"/>
    <cellStyle name="常规 5 2 2 5" xfId="295" xr:uid="{00000000-0005-0000-0000-0000C60C0000}"/>
    <cellStyle name="常规 5 2 2 5 2" xfId="4346" xr:uid="{00000000-0005-0000-0000-0000C70C0000}"/>
    <cellStyle name="常规 5 2 2 6" xfId="2649" xr:uid="{00000000-0005-0000-0000-0000C80C0000}"/>
    <cellStyle name="常规 5 2 3" xfId="1783" xr:uid="{00000000-0005-0000-0000-0000C90C0000}"/>
    <cellStyle name="常规 5 2 3 2" xfId="1784" xr:uid="{00000000-0005-0000-0000-0000CA0C0000}"/>
    <cellStyle name="常规 5 2 3 2 2" xfId="4348" xr:uid="{00000000-0005-0000-0000-0000CB0C0000}"/>
    <cellStyle name="常规 5 2 3 3" xfId="1785" xr:uid="{00000000-0005-0000-0000-0000CC0C0000}"/>
    <cellStyle name="常规 5 2 3 3 2" xfId="4349" xr:uid="{00000000-0005-0000-0000-0000CD0C0000}"/>
    <cellStyle name="常规 5 2 3 4" xfId="2650" xr:uid="{00000000-0005-0000-0000-0000CE0C0000}"/>
    <cellStyle name="常规 5 2 3 5" xfId="4347" xr:uid="{00000000-0005-0000-0000-0000CF0C0000}"/>
    <cellStyle name="常规 5 2 4" xfId="1786" xr:uid="{00000000-0005-0000-0000-0000D00C0000}"/>
    <cellStyle name="常规 5 2 4 2" xfId="1787" xr:uid="{00000000-0005-0000-0000-0000D10C0000}"/>
    <cellStyle name="常规 5 2 4 2 2" xfId="4350" xr:uid="{00000000-0005-0000-0000-0000D20C0000}"/>
    <cellStyle name="常规 5 2 4 3" xfId="1788" xr:uid="{00000000-0005-0000-0000-0000D30C0000}"/>
    <cellStyle name="常规 5 2 4 3 2" xfId="4351" xr:uid="{00000000-0005-0000-0000-0000D40C0000}"/>
    <cellStyle name="常规 5 2 4 4" xfId="1790" xr:uid="{00000000-0005-0000-0000-0000D50C0000}"/>
    <cellStyle name="常规 5 2 4 4 2" xfId="4352" xr:uid="{00000000-0005-0000-0000-0000D60C0000}"/>
    <cellStyle name="常规 5 2 4 5" xfId="2651" xr:uid="{00000000-0005-0000-0000-0000D70C0000}"/>
    <cellStyle name="常规 5 2 5" xfId="1791" xr:uid="{00000000-0005-0000-0000-0000D80C0000}"/>
    <cellStyle name="常规 5 2 5 2" xfId="4353" xr:uid="{00000000-0005-0000-0000-0000D90C0000}"/>
    <cellStyle name="常规 5 2 6" xfId="1792" xr:uid="{00000000-0005-0000-0000-0000DA0C0000}"/>
    <cellStyle name="常规 5 2 6 2" xfId="4354" xr:uid="{00000000-0005-0000-0000-0000DB0C0000}"/>
    <cellStyle name="常规 5 2 7" xfId="1793" xr:uid="{00000000-0005-0000-0000-0000DC0C0000}"/>
    <cellStyle name="常规 5 2 7 2" xfId="4355" xr:uid="{00000000-0005-0000-0000-0000DD0C0000}"/>
    <cellStyle name="常规 5 2 8" xfId="2648" xr:uid="{00000000-0005-0000-0000-0000DE0C0000}"/>
    <cellStyle name="常规 5 3" xfId="1794" xr:uid="{00000000-0005-0000-0000-0000DF0C0000}"/>
    <cellStyle name="常规 5 3 2" xfId="1795" xr:uid="{00000000-0005-0000-0000-0000E00C0000}"/>
    <cellStyle name="常规 5 3 2 2" xfId="4356" xr:uid="{00000000-0005-0000-0000-0000E10C0000}"/>
    <cellStyle name="常规 5 3 3" xfId="1796" xr:uid="{00000000-0005-0000-0000-0000E20C0000}"/>
    <cellStyle name="常规 5 3 3 2" xfId="4357" xr:uid="{00000000-0005-0000-0000-0000E30C0000}"/>
    <cellStyle name="常规 5 3 4" xfId="925" xr:uid="{00000000-0005-0000-0000-0000E40C0000}"/>
    <cellStyle name="常规 5 3 4 2" xfId="4358" xr:uid="{00000000-0005-0000-0000-0000E50C0000}"/>
    <cellStyle name="常规 5 3 5" xfId="2652" xr:uid="{00000000-0005-0000-0000-0000E60C0000}"/>
    <cellStyle name="常规 5 4" xfId="1774" xr:uid="{00000000-0005-0000-0000-0000E70C0000}"/>
    <cellStyle name="常规 5 4 2" xfId="1797" xr:uid="{00000000-0005-0000-0000-0000E80C0000}"/>
    <cellStyle name="常规 5 4 2 2" xfId="4360" xr:uid="{00000000-0005-0000-0000-0000E90C0000}"/>
    <cellStyle name="常规 5 4 3" xfId="1798" xr:uid="{00000000-0005-0000-0000-0000EA0C0000}"/>
    <cellStyle name="常规 5 4 3 2" xfId="4361" xr:uid="{00000000-0005-0000-0000-0000EB0C0000}"/>
    <cellStyle name="常规 5 4 4" xfId="931" xr:uid="{00000000-0005-0000-0000-0000EC0C0000}"/>
    <cellStyle name="常规 5 4 4 2" xfId="4362" xr:uid="{00000000-0005-0000-0000-0000ED0C0000}"/>
    <cellStyle name="常规 5 4 5" xfId="2653" xr:uid="{00000000-0005-0000-0000-0000EE0C0000}"/>
    <cellStyle name="常规 5 4 6" xfId="4359" xr:uid="{00000000-0005-0000-0000-0000EF0C0000}"/>
    <cellStyle name="常规 5 5" xfId="1776" xr:uid="{00000000-0005-0000-0000-0000F00C0000}"/>
    <cellStyle name="常规 5 5 2" xfId="1799" xr:uid="{00000000-0005-0000-0000-0000F10C0000}"/>
    <cellStyle name="常规 5 5 2 2" xfId="4363" xr:uid="{00000000-0005-0000-0000-0000F20C0000}"/>
    <cellStyle name="常规 5 5 3" xfId="1800" xr:uid="{00000000-0005-0000-0000-0000F30C0000}"/>
    <cellStyle name="常规 5 5 3 2" xfId="4364" xr:uid="{00000000-0005-0000-0000-0000F40C0000}"/>
    <cellStyle name="常规 5 5 4" xfId="2654" xr:uid="{00000000-0005-0000-0000-0000F50C0000}"/>
    <cellStyle name="常规 5 6" xfId="901" xr:uid="{00000000-0005-0000-0000-0000F60C0000}"/>
    <cellStyle name="常规 5 6 2" xfId="904" xr:uid="{00000000-0005-0000-0000-0000F70C0000}"/>
    <cellStyle name="常规 5 6 2 2" xfId="4366" xr:uid="{00000000-0005-0000-0000-0000F80C0000}"/>
    <cellStyle name="常规 5 6 3" xfId="1801" xr:uid="{00000000-0005-0000-0000-0000F90C0000}"/>
    <cellStyle name="常规 5 6 3 2" xfId="4367" xr:uid="{00000000-0005-0000-0000-0000FA0C0000}"/>
    <cellStyle name="常规 5 6 4" xfId="1802" xr:uid="{00000000-0005-0000-0000-0000FB0C0000}"/>
    <cellStyle name="常规 5 6 4 2" xfId="4368" xr:uid="{00000000-0005-0000-0000-0000FC0C0000}"/>
    <cellStyle name="常规 5 6 5" xfId="4365" xr:uid="{00000000-0005-0000-0000-0000FD0C0000}"/>
    <cellStyle name="常规 5 7" xfId="906" xr:uid="{00000000-0005-0000-0000-0000FE0C0000}"/>
    <cellStyle name="常规 5 7 2" xfId="4369" xr:uid="{00000000-0005-0000-0000-0000FF0C0000}"/>
    <cellStyle name="常规 5 8" xfId="1804" xr:uid="{00000000-0005-0000-0000-0000000D0000}"/>
    <cellStyle name="常规 5 8 2" xfId="4370" xr:uid="{00000000-0005-0000-0000-0000010D0000}"/>
    <cellStyle name="常规 5 9" xfId="1806" xr:uid="{00000000-0005-0000-0000-0000020D0000}"/>
    <cellStyle name="常规 5 9 2" xfId="4371" xr:uid="{00000000-0005-0000-0000-0000030D0000}"/>
    <cellStyle name="常规 50" xfId="2801" xr:uid="{00000000-0005-0000-0000-0000040D0000}"/>
    <cellStyle name="常规 50 2" xfId="4977" xr:uid="{00000000-0005-0000-0000-0000050D0000}"/>
    <cellStyle name="常规 51" xfId="2802" xr:uid="{00000000-0005-0000-0000-0000060D0000}"/>
    <cellStyle name="常规 51 2" xfId="4982" xr:uid="{00000000-0005-0000-0000-0000070D0000}"/>
    <cellStyle name="常规 52" xfId="2803" xr:uid="{00000000-0005-0000-0000-0000080D0000}"/>
    <cellStyle name="常规 53" xfId="2804" xr:uid="{00000000-0005-0000-0000-0000090D0000}"/>
    <cellStyle name="常规 54" xfId="2817" xr:uid="{00000000-0005-0000-0000-00000A0D0000}"/>
    <cellStyle name="常规 55" xfId="2833" xr:uid="{00000000-0005-0000-0000-00000B0D0000}"/>
    <cellStyle name="常规 56" xfId="2834" xr:uid="{00000000-0005-0000-0000-00000C0D0000}"/>
    <cellStyle name="常规 57" xfId="2837" xr:uid="{00000000-0005-0000-0000-00000D0D0000}"/>
    <cellStyle name="常规 58" xfId="2838" xr:uid="{00000000-0005-0000-0000-00000E0D0000}"/>
    <cellStyle name="常规 59" xfId="2839" xr:uid="{00000000-0005-0000-0000-00000F0D0000}"/>
    <cellStyle name="常规 6" xfId="1807" xr:uid="{00000000-0005-0000-0000-0000100D0000}"/>
    <cellStyle name="常规 6 2" xfId="1808" xr:uid="{00000000-0005-0000-0000-0000110D0000}"/>
    <cellStyle name="常规 6 2 2" xfId="1809" xr:uid="{00000000-0005-0000-0000-0000120D0000}"/>
    <cellStyle name="常规 6 2 2 2" xfId="1810" xr:uid="{00000000-0005-0000-0000-0000130D0000}"/>
    <cellStyle name="常规 6 2 2 2 2" xfId="1812" xr:uid="{00000000-0005-0000-0000-0000140D0000}"/>
    <cellStyle name="常规 6 2 2 3" xfId="1813" xr:uid="{00000000-0005-0000-0000-0000150D0000}"/>
    <cellStyle name="常规 6 2 2 4" xfId="2657" xr:uid="{00000000-0005-0000-0000-0000160D0000}"/>
    <cellStyle name="常规 6 2 3" xfId="1814" xr:uid="{00000000-0005-0000-0000-0000170D0000}"/>
    <cellStyle name="常规 6 2 3 2" xfId="1815" xr:uid="{00000000-0005-0000-0000-0000180D0000}"/>
    <cellStyle name="常规 6 2 3 3" xfId="2658" xr:uid="{00000000-0005-0000-0000-0000190D0000}"/>
    <cellStyle name="常规 6 2 4" xfId="1816" xr:uid="{00000000-0005-0000-0000-00001A0D0000}"/>
    <cellStyle name="常规 6 2 5" xfId="2656" xr:uid="{00000000-0005-0000-0000-00001B0D0000}"/>
    <cellStyle name="常规 6 3" xfId="1817" xr:uid="{00000000-0005-0000-0000-00001C0D0000}"/>
    <cellStyle name="常规 6 3 2" xfId="1818" xr:uid="{00000000-0005-0000-0000-00001D0D0000}"/>
    <cellStyle name="常规 6 3 2 2" xfId="1819" xr:uid="{00000000-0005-0000-0000-00001E0D0000}"/>
    <cellStyle name="常规 6 3 3" xfId="1820" xr:uid="{00000000-0005-0000-0000-00001F0D0000}"/>
    <cellStyle name="常规 6 3 4" xfId="2659" xr:uid="{00000000-0005-0000-0000-0000200D0000}"/>
    <cellStyle name="常规 6 4" xfId="1735" xr:uid="{00000000-0005-0000-0000-0000210D0000}"/>
    <cellStyle name="常规 6 4 2" xfId="1737" xr:uid="{00000000-0005-0000-0000-0000220D0000}"/>
    <cellStyle name="常规 6 4 3" xfId="2660" xr:uid="{00000000-0005-0000-0000-0000230D0000}"/>
    <cellStyle name="常规 6 5" xfId="1743" xr:uid="{00000000-0005-0000-0000-0000240D0000}"/>
    <cellStyle name="常规 6 6" xfId="2655" xr:uid="{00000000-0005-0000-0000-0000250D0000}"/>
    <cellStyle name="常规 60" xfId="2840" xr:uid="{00000000-0005-0000-0000-0000260D0000}"/>
    <cellStyle name="常规 61" xfId="2841" xr:uid="{00000000-0005-0000-0000-0000270D0000}"/>
    <cellStyle name="常规 62" xfId="2842" xr:uid="{00000000-0005-0000-0000-0000280D0000}"/>
    <cellStyle name="常规 63" xfId="2843" xr:uid="{00000000-0005-0000-0000-0000290D0000}"/>
    <cellStyle name="常规 64" xfId="2844" xr:uid="{00000000-0005-0000-0000-00002A0D0000}"/>
    <cellStyle name="常规 65" xfId="2845" xr:uid="{00000000-0005-0000-0000-00002B0D0000}"/>
    <cellStyle name="常规 66" xfId="2846" xr:uid="{00000000-0005-0000-0000-00002C0D0000}"/>
    <cellStyle name="常规 67" xfId="2847" xr:uid="{00000000-0005-0000-0000-00002D0D0000}"/>
    <cellStyle name="常规 68" xfId="2848" xr:uid="{00000000-0005-0000-0000-00002E0D0000}"/>
    <cellStyle name="常规 69" xfId="2849" xr:uid="{00000000-0005-0000-0000-00002F0D0000}"/>
    <cellStyle name="常规 7" xfId="1821" xr:uid="{00000000-0005-0000-0000-0000300D0000}"/>
    <cellStyle name="常规 7 2" xfId="1822" xr:uid="{00000000-0005-0000-0000-0000310D0000}"/>
    <cellStyle name="常规 7 2 2" xfId="10" xr:uid="{00000000-0005-0000-0000-0000320D0000}"/>
    <cellStyle name="常规 7 2 2 2" xfId="47" xr:uid="{00000000-0005-0000-0000-0000330D0000}"/>
    <cellStyle name="常规 7 2 2 2 2" xfId="4374" xr:uid="{00000000-0005-0000-0000-0000340D0000}"/>
    <cellStyle name="常规 7 2 2 3" xfId="2664" xr:uid="{00000000-0005-0000-0000-0000350D0000}"/>
    <cellStyle name="常规 7 2 2 4" xfId="4373" xr:uid="{00000000-0005-0000-0000-0000360D0000}"/>
    <cellStyle name="常规 7 2 3" xfId="102" xr:uid="{00000000-0005-0000-0000-0000370D0000}"/>
    <cellStyle name="常规 7 2 3 2" xfId="2665" xr:uid="{00000000-0005-0000-0000-0000380D0000}"/>
    <cellStyle name="常规 7 2 3 3" xfId="4375" xr:uid="{00000000-0005-0000-0000-0000390D0000}"/>
    <cellStyle name="常规 7 2 4" xfId="2663" xr:uid="{00000000-0005-0000-0000-00003A0D0000}"/>
    <cellStyle name="常规 7 2 5" xfId="4372" xr:uid="{00000000-0005-0000-0000-00003B0D0000}"/>
    <cellStyle name="常规 7 3" xfId="1823" xr:uid="{00000000-0005-0000-0000-00003C0D0000}"/>
    <cellStyle name="常规 7 3 2" xfId="112" xr:uid="{00000000-0005-0000-0000-00003D0D0000}"/>
    <cellStyle name="常规 7 3 2 2" xfId="4377" xr:uid="{00000000-0005-0000-0000-00003E0D0000}"/>
    <cellStyle name="常规 7 3 3" xfId="2666" xr:uid="{00000000-0005-0000-0000-00003F0D0000}"/>
    <cellStyle name="常规 7 3 4" xfId="4376" xr:uid="{00000000-0005-0000-0000-0000400D0000}"/>
    <cellStyle name="常规 7 4" xfId="1758" xr:uid="{00000000-0005-0000-0000-0000410D0000}"/>
    <cellStyle name="常规 7 4 2" xfId="2667" xr:uid="{00000000-0005-0000-0000-0000420D0000}"/>
    <cellStyle name="常规 7 4 3" xfId="4378" xr:uid="{00000000-0005-0000-0000-0000430D0000}"/>
    <cellStyle name="常规 7 5" xfId="2668" xr:uid="{00000000-0005-0000-0000-0000440D0000}"/>
    <cellStyle name="常规 7 6" xfId="2662" xr:uid="{00000000-0005-0000-0000-0000450D0000}"/>
    <cellStyle name="常规 70" xfId="2850" xr:uid="{00000000-0005-0000-0000-0000460D0000}"/>
    <cellStyle name="常规 71" xfId="2851" xr:uid="{00000000-0005-0000-0000-0000470D0000}"/>
    <cellStyle name="常规 72" xfId="2852" xr:uid="{00000000-0005-0000-0000-0000480D0000}"/>
    <cellStyle name="常规 73" xfId="4985" xr:uid="{00000000-0005-0000-0000-0000490D0000}"/>
    <cellStyle name="常规 74" xfId="4986" xr:uid="{00000000-0005-0000-0000-00004A0D0000}"/>
    <cellStyle name="常规 75" xfId="4987" xr:uid="{00000000-0005-0000-0000-00004B0D0000}"/>
    <cellStyle name="常规 76" xfId="4988" xr:uid="{00000000-0005-0000-0000-00004C0D0000}"/>
    <cellStyle name="常规 77" xfId="4989" xr:uid="{00000000-0005-0000-0000-00004D0D0000}"/>
    <cellStyle name="常规 78" xfId="4990" xr:uid="{00000000-0005-0000-0000-00004E0D0000}"/>
    <cellStyle name="常规 8" xfId="1824" xr:uid="{00000000-0005-0000-0000-00004F0D0000}"/>
    <cellStyle name="常规 8 2" xfId="1826" xr:uid="{00000000-0005-0000-0000-0000500D0000}"/>
    <cellStyle name="常规 8 2 2" xfId="117" xr:uid="{00000000-0005-0000-0000-0000510D0000}"/>
    <cellStyle name="常规 8 2 2 2" xfId="1827" xr:uid="{00000000-0005-0000-0000-0000520D0000}"/>
    <cellStyle name="常规 8 2 2 2 2" xfId="4381" xr:uid="{00000000-0005-0000-0000-0000530D0000}"/>
    <cellStyle name="常规 8 2 2 3" xfId="4380" xr:uid="{00000000-0005-0000-0000-0000540D0000}"/>
    <cellStyle name="常规 8 2 3" xfId="1829" xr:uid="{00000000-0005-0000-0000-0000550D0000}"/>
    <cellStyle name="常规 8 2 3 2" xfId="4382" xr:uid="{00000000-0005-0000-0000-0000560D0000}"/>
    <cellStyle name="常规 8 2 4" xfId="2670" xr:uid="{00000000-0005-0000-0000-0000570D0000}"/>
    <cellStyle name="常规 8 2 5" xfId="4379" xr:uid="{00000000-0005-0000-0000-0000580D0000}"/>
    <cellStyle name="常规 8 3" xfId="978" xr:uid="{00000000-0005-0000-0000-0000590D0000}"/>
    <cellStyle name="常规 8 3 2" xfId="1830" xr:uid="{00000000-0005-0000-0000-00005A0D0000}"/>
    <cellStyle name="常规 8 3 2 2" xfId="4384" xr:uid="{00000000-0005-0000-0000-00005B0D0000}"/>
    <cellStyle name="常规 8 3 3" xfId="2671" xr:uid="{00000000-0005-0000-0000-00005C0D0000}"/>
    <cellStyle name="常规 8 3 4" xfId="4383" xr:uid="{00000000-0005-0000-0000-00005D0D0000}"/>
    <cellStyle name="常规 8 4" xfId="1763" xr:uid="{00000000-0005-0000-0000-00005E0D0000}"/>
    <cellStyle name="常规 8 4 2" xfId="2672" xr:uid="{00000000-0005-0000-0000-00005F0D0000}"/>
    <cellStyle name="常规 8 4 3" xfId="4385" xr:uid="{00000000-0005-0000-0000-0000600D0000}"/>
    <cellStyle name="常规 8 5" xfId="2673" xr:uid="{00000000-0005-0000-0000-0000610D0000}"/>
    <cellStyle name="常规 8 6" xfId="2669" xr:uid="{00000000-0005-0000-0000-0000620D0000}"/>
    <cellStyle name="常规 8_报 预算   行政政法处(1)" xfId="2674" xr:uid="{00000000-0005-0000-0000-0000630D0000}"/>
    <cellStyle name="常规 9" xfId="1831" xr:uid="{00000000-0005-0000-0000-0000640D0000}"/>
    <cellStyle name="常规 9 2" xfId="702" xr:uid="{00000000-0005-0000-0000-0000650D0000}"/>
    <cellStyle name="常规 9 2 2" xfId="705" xr:uid="{00000000-0005-0000-0000-0000660D0000}"/>
    <cellStyle name="常规 9 2 2 2" xfId="707" xr:uid="{00000000-0005-0000-0000-0000670D0000}"/>
    <cellStyle name="常规 9 2 3" xfId="711" xr:uid="{00000000-0005-0000-0000-0000680D0000}"/>
    <cellStyle name="常规 9 3" xfId="715" xr:uid="{00000000-0005-0000-0000-0000690D0000}"/>
    <cellStyle name="常规 9 3 2" xfId="717" xr:uid="{00000000-0005-0000-0000-00006A0D0000}"/>
    <cellStyle name="常规 9 4" xfId="721" xr:uid="{00000000-0005-0000-0000-00006B0D0000}"/>
    <cellStyle name="常规 9 5" xfId="2675" xr:uid="{00000000-0005-0000-0000-00006C0D0000}"/>
    <cellStyle name="常规_2006年预算表" xfId="1837" xr:uid="{00000000-0005-0000-0000-00006D0D0000}"/>
    <cellStyle name="常规_2007年云南省向人大报送政府收支预算表格式编制过程表" xfId="2835" xr:uid="{00000000-0005-0000-0000-00006E0D0000}"/>
    <cellStyle name="超级链接" xfId="1838" xr:uid="{00000000-0005-0000-0000-00006F0D0000}"/>
    <cellStyle name="超级链接 2" xfId="1839" xr:uid="{00000000-0005-0000-0000-0000700D0000}"/>
    <cellStyle name="超级链接 2 2" xfId="1840" xr:uid="{00000000-0005-0000-0000-0000710D0000}"/>
    <cellStyle name="超级链接 2 2 2" xfId="1841" xr:uid="{00000000-0005-0000-0000-0000720D0000}"/>
    <cellStyle name="超级链接 2 2 2 2" xfId="1459" xr:uid="{00000000-0005-0000-0000-0000730D0000}"/>
    <cellStyle name="超级链接 2 2 3" xfId="1842" xr:uid="{00000000-0005-0000-0000-0000740D0000}"/>
    <cellStyle name="超级链接 2 3" xfId="1843" xr:uid="{00000000-0005-0000-0000-0000750D0000}"/>
    <cellStyle name="超级链接 2 3 2" xfId="1844" xr:uid="{00000000-0005-0000-0000-0000760D0000}"/>
    <cellStyle name="超级链接 2 4" xfId="1105" xr:uid="{00000000-0005-0000-0000-0000770D0000}"/>
    <cellStyle name="超级链接 3" xfId="1845" xr:uid="{00000000-0005-0000-0000-0000780D0000}"/>
    <cellStyle name="超级链接 3 2" xfId="1846" xr:uid="{00000000-0005-0000-0000-0000790D0000}"/>
    <cellStyle name="超级链接 3 2 2" xfId="1847" xr:uid="{00000000-0005-0000-0000-00007A0D0000}"/>
    <cellStyle name="超级链接 3 3" xfId="1848" xr:uid="{00000000-0005-0000-0000-00007B0D0000}"/>
    <cellStyle name="超级链接 4" xfId="1046" xr:uid="{00000000-0005-0000-0000-00007C0D0000}"/>
    <cellStyle name="超级链接 4 2" xfId="1049" xr:uid="{00000000-0005-0000-0000-00007D0D0000}"/>
    <cellStyle name="超级链接 5" xfId="1051" xr:uid="{00000000-0005-0000-0000-00007E0D0000}"/>
    <cellStyle name="好" xfId="229" xr:uid="{00000000-0005-0000-0000-00007F0D0000}"/>
    <cellStyle name="好 2" xfId="1849" xr:uid="{00000000-0005-0000-0000-0000800D0000}"/>
    <cellStyle name="好 2 2" xfId="1850" xr:uid="{00000000-0005-0000-0000-0000810D0000}"/>
    <cellStyle name="好 2 2 2" xfId="1851" xr:uid="{00000000-0005-0000-0000-0000820D0000}"/>
    <cellStyle name="好 2 2 2 2" xfId="1853" xr:uid="{00000000-0005-0000-0000-0000830D0000}"/>
    <cellStyle name="好 2 2 2 2 2" xfId="4386" xr:uid="{00000000-0005-0000-0000-0000840D0000}"/>
    <cellStyle name="好 2 2 2 3" xfId="2679" xr:uid="{00000000-0005-0000-0000-0000850D0000}"/>
    <cellStyle name="好 2 2 3" xfId="1854" xr:uid="{00000000-0005-0000-0000-0000860D0000}"/>
    <cellStyle name="好 2 2 3 2" xfId="2680" xr:uid="{00000000-0005-0000-0000-0000870D0000}"/>
    <cellStyle name="好 2 2 4" xfId="2678" xr:uid="{00000000-0005-0000-0000-0000880D0000}"/>
    <cellStyle name="好 2 3" xfId="851" xr:uid="{00000000-0005-0000-0000-0000890D0000}"/>
    <cellStyle name="好 2 3 2" xfId="853" xr:uid="{00000000-0005-0000-0000-00008A0D0000}"/>
    <cellStyle name="好 2 3 2 2" xfId="4387" xr:uid="{00000000-0005-0000-0000-00008B0D0000}"/>
    <cellStyle name="好 2 3 3" xfId="2681" xr:uid="{00000000-0005-0000-0000-00008C0D0000}"/>
    <cellStyle name="好 2 4" xfId="865" xr:uid="{00000000-0005-0000-0000-00008D0D0000}"/>
    <cellStyle name="好 2 4 2" xfId="4388" xr:uid="{00000000-0005-0000-0000-00008E0D0000}"/>
    <cellStyle name="好 2 5" xfId="2677" xr:uid="{00000000-0005-0000-0000-00008F0D0000}"/>
    <cellStyle name="好 3" xfId="1855" xr:uid="{00000000-0005-0000-0000-0000900D0000}"/>
    <cellStyle name="好 3 2" xfId="1856" xr:uid="{00000000-0005-0000-0000-0000910D0000}"/>
    <cellStyle name="好 3 2 2" xfId="1857" xr:uid="{00000000-0005-0000-0000-0000920D0000}"/>
    <cellStyle name="好 3 2 2 2" xfId="1715" xr:uid="{00000000-0005-0000-0000-0000930D0000}"/>
    <cellStyle name="好 3 2 2 2 2" xfId="4391" xr:uid="{00000000-0005-0000-0000-0000940D0000}"/>
    <cellStyle name="好 3 2 2 3" xfId="4390" xr:uid="{00000000-0005-0000-0000-0000950D0000}"/>
    <cellStyle name="好 3 2 3" xfId="1858" xr:uid="{00000000-0005-0000-0000-0000960D0000}"/>
    <cellStyle name="好 3 2 3 2" xfId="4392" xr:uid="{00000000-0005-0000-0000-0000970D0000}"/>
    <cellStyle name="好 3 2 4" xfId="4389" xr:uid="{00000000-0005-0000-0000-0000980D0000}"/>
    <cellStyle name="好 3 3" xfId="897" xr:uid="{00000000-0005-0000-0000-0000990D0000}"/>
    <cellStyle name="好 3 3 2" xfId="899" xr:uid="{00000000-0005-0000-0000-00009A0D0000}"/>
    <cellStyle name="好 3 3 2 2" xfId="4394" xr:uid="{00000000-0005-0000-0000-00009B0D0000}"/>
    <cellStyle name="好 3 3 3" xfId="4393" xr:uid="{00000000-0005-0000-0000-00009C0D0000}"/>
    <cellStyle name="好 3 4" xfId="922" xr:uid="{00000000-0005-0000-0000-00009D0D0000}"/>
    <cellStyle name="好 3 4 2" xfId="4395" xr:uid="{00000000-0005-0000-0000-00009E0D0000}"/>
    <cellStyle name="好 3 5" xfId="2682" xr:uid="{00000000-0005-0000-0000-00009F0D0000}"/>
    <cellStyle name="好 4" xfId="1859" xr:uid="{00000000-0005-0000-0000-0000A00D0000}"/>
    <cellStyle name="好 4 2" xfId="1514" xr:uid="{00000000-0005-0000-0000-0000A10D0000}"/>
    <cellStyle name="好 4 2 2" xfId="193" xr:uid="{00000000-0005-0000-0000-0000A20D0000}"/>
    <cellStyle name="好 4 2 2 2" xfId="4398" xr:uid="{00000000-0005-0000-0000-0000A30D0000}"/>
    <cellStyle name="好 4 2 3" xfId="4397" xr:uid="{00000000-0005-0000-0000-0000A40D0000}"/>
    <cellStyle name="好 4 3" xfId="1522" xr:uid="{00000000-0005-0000-0000-0000A50D0000}"/>
    <cellStyle name="好 4 3 2" xfId="4399" xr:uid="{00000000-0005-0000-0000-0000A60D0000}"/>
    <cellStyle name="好 4 4" xfId="4396" xr:uid="{00000000-0005-0000-0000-0000A70D0000}"/>
    <cellStyle name="好 5" xfId="1363" xr:uid="{00000000-0005-0000-0000-0000A80D0000}"/>
    <cellStyle name="好 5 2" xfId="1366" xr:uid="{00000000-0005-0000-0000-0000A90D0000}"/>
    <cellStyle name="好 5 2 2" xfId="394" xr:uid="{00000000-0005-0000-0000-0000AA0D0000}"/>
    <cellStyle name="好 5 2 2 2" xfId="4402" xr:uid="{00000000-0005-0000-0000-0000AB0D0000}"/>
    <cellStyle name="好 5 2 3" xfId="4401" xr:uid="{00000000-0005-0000-0000-0000AC0D0000}"/>
    <cellStyle name="好 5 3" xfId="1369" xr:uid="{00000000-0005-0000-0000-0000AD0D0000}"/>
    <cellStyle name="好 5 3 2" xfId="4403" xr:uid="{00000000-0005-0000-0000-0000AE0D0000}"/>
    <cellStyle name="好 5 4" xfId="4400" xr:uid="{00000000-0005-0000-0000-0000AF0D0000}"/>
    <cellStyle name="好 6" xfId="1371" xr:uid="{00000000-0005-0000-0000-0000B00D0000}"/>
    <cellStyle name="好 6 2" xfId="1373" xr:uid="{00000000-0005-0000-0000-0000B10D0000}"/>
    <cellStyle name="好 6 2 2" xfId="4405" xr:uid="{00000000-0005-0000-0000-0000B20D0000}"/>
    <cellStyle name="好 6 3" xfId="4404" xr:uid="{00000000-0005-0000-0000-0000B30D0000}"/>
    <cellStyle name="好 7" xfId="1376" xr:uid="{00000000-0005-0000-0000-0000B40D0000}"/>
    <cellStyle name="好 7 2" xfId="4406" xr:uid="{00000000-0005-0000-0000-0000B50D0000}"/>
    <cellStyle name="好 8" xfId="2676" xr:uid="{00000000-0005-0000-0000-0000B60D0000}"/>
    <cellStyle name="好_5.中央部门决算（草案)-1" xfId="2683" xr:uid="{00000000-0005-0000-0000-0000B70D0000}"/>
    <cellStyle name="好_F00DC810C49E00C2E0430A3413167AE0" xfId="2684" xr:uid="{00000000-0005-0000-0000-0000B80D0000}"/>
    <cellStyle name="好_出版署2010年度中央部门决算草案" xfId="2685" xr:uid="{00000000-0005-0000-0000-0000B90D0000}"/>
    <cellStyle name="好_全国友协2010年度中央部门决算（草案）" xfId="2686" xr:uid="{00000000-0005-0000-0000-0000BA0D0000}"/>
    <cellStyle name="好_司法部2010年度中央部门决算（草案）报" xfId="2687" xr:uid="{00000000-0005-0000-0000-0000BB0D0000}"/>
    <cellStyle name="后继超级链接" xfId="1860" xr:uid="{00000000-0005-0000-0000-0000BC0D0000}"/>
    <cellStyle name="后继超级链接 2" xfId="1861" xr:uid="{00000000-0005-0000-0000-0000BD0D0000}"/>
    <cellStyle name="后继超级链接 2 2" xfId="1862" xr:uid="{00000000-0005-0000-0000-0000BE0D0000}"/>
    <cellStyle name="后继超级链接 2 2 2" xfId="1863" xr:uid="{00000000-0005-0000-0000-0000BF0D0000}"/>
    <cellStyle name="后继超级链接 2 2 2 2" xfId="1865" xr:uid="{00000000-0005-0000-0000-0000C00D0000}"/>
    <cellStyle name="后继超级链接 2 2 3" xfId="1866" xr:uid="{00000000-0005-0000-0000-0000C10D0000}"/>
    <cellStyle name="后继超级链接 2 3" xfId="1867" xr:uid="{00000000-0005-0000-0000-0000C20D0000}"/>
    <cellStyle name="后继超级链接 2 3 2" xfId="1868" xr:uid="{00000000-0005-0000-0000-0000C30D0000}"/>
    <cellStyle name="后继超级链接 2 4" xfId="1869" xr:uid="{00000000-0005-0000-0000-0000C40D0000}"/>
    <cellStyle name="后继超级链接 3" xfId="1870" xr:uid="{00000000-0005-0000-0000-0000C50D0000}"/>
    <cellStyle name="后继超级链接 3 2" xfId="348" xr:uid="{00000000-0005-0000-0000-0000C60D0000}"/>
    <cellStyle name="后继超级链接 3 2 2" xfId="351" xr:uid="{00000000-0005-0000-0000-0000C70D0000}"/>
    <cellStyle name="后继超级链接 3 3" xfId="356" xr:uid="{00000000-0005-0000-0000-0000C80D0000}"/>
    <cellStyle name="后继超级链接 4" xfId="1365" xr:uid="{00000000-0005-0000-0000-0000C90D0000}"/>
    <cellStyle name="后继超级链接 4 2" xfId="393" xr:uid="{00000000-0005-0000-0000-0000CA0D0000}"/>
    <cellStyle name="后继超级链接 5" xfId="1368" xr:uid="{00000000-0005-0000-0000-0000CB0D0000}"/>
    <cellStyle name="汇总" xfId="1871" xr:uid="{00000000-0005-0000-0000-0000CC0D0000}"/>
    <cellStyle name="汇总 2" xfId="1872" xr:uid="{00000000-0005-0000-0000-0000CD0D0000}"/>
    <cellStyle name="汇总 2 2" xfId="1873" xr:uid="{00000000-0005-0000-0000-0000CE0D0000}"/>
    <cellStyle name="汇总 2 2 2" xfId="1874" xr:uid="{00000000-0005-0000-0000-0000CF0D0000}"/>
    <cellStyle name="汇总 2 2 2 2" xfId="1875" xr:uid="{00000000-0005-0000-0000-0000D00D0000}"/>
    <cellStyle name="汇总 2 2 3" xfId="1877" xr:uid="{00000000-0005-0000-0000-0000D10D0000}"/>
    <cellStyle name="汇总 2 3" xfId="1878" xr:uid="{00000000-0005-0000-0000-0000D20D0000}"/>
    <cellStyle name="汇总 2 3 2" xfId="1880" xr:uid="{00000000-0005-0000-0000-0000D30D0000}"/>
    <cellStyle name="汇总 2 3 2 2" xfId="1882" xr:uid="{00000000-0005-0000-0000-0000D40D0000}"/>
    <cellStyle name="汇总 2 3 3" xfId="1885" xr:uid="{00000000-0005-0000-0000-0000D50D0000}"/>
    <cellStyle name="汇总 2 3 4" xfId="2691" xr:uid="{00000000-0005-0000-0000-0000D60D0000}"/>
    <cellStyle name="汇总 2 4" xfId="691" xr:uid="{00000000-0005-0000-0000-0000D70D0000}"/>
    <cellStyle name="汇总 2 4 2" xfId="1888" xr:uid="{00000000-0005-0000-0000-0000D80D0000}"/>
    <cellStyle name="汇总 2 5" xfId="1889" xr:uid="{00000000-0005-0000-0000-0000D90D0000}"/>
    <cellStyle name="汇总 3" xfId="1244" xr:uid="{00000000-0005-0000-0000-0000DA0D0000}"/>
    <cellStyle name="汇总 3 2" xfId="1890" xr:uid="{00000000-0005-0000-0000-0000DB0D0000}"/>
    <cellStyle name="汇总 3 2 2" xfId="1891" xr:uid="{00000000-0005-0000-0000-0000DC0D0000}"/>
    <cellStyle name="汇总 3 2 2 2" xfId="1892" xr:uid="{00000000-0005-0000-0000-0000DD0D0000}"/>
    <cellStyle name="汇总 3 2 3" xfId="1894" xr:uid="{00000000-0005-0000-0000-0000DE0D0000}"/>
    <cellStyle name="汇总 3 3" xfId="1895" xr:uid="{00000000-0005-0000-0000-0000DF0D0000}"/>
    <cellStyle name="汇总 3 3 2" xfId="1897" xr:uid="{00000000-0005-0000-0000-0000E00D0000}"/>
    <cellStyle name="汇总 3 4" xfId="1898" xr:uid="{00000000-0005-0000-0000-0000E10D0000}"/>
    <cellStyle name="汇总 4" xfId="1613" xr:uid="{00000000-0005-0000-0000-0000E20D0000}"/>
    <cellStyle name="汇总 4 2" xfId="1899" xr:uid="{00000000-0005-0000-0000-0000E30D0000}"/>
    <cellStyle name="汇总 4 2 2" xfId="1900" xr:uid="{00000000-0005-0000-0000-0000E40D0000}"/>
    <cellStyle name="汇总 4 3" xfId="1901" xr:uid="{00000000-0005-0000-0000-0000E50D0000}"/>
    <cellStyle name="汇总 5" xfId="590" xr:uid="{00000000-0005-0000-0000-0000E60D0000}"/>
    <cellStyle name="汇总 5 2" xfId="593" xr:uid="{00000000-0005-0000-0000-0000E70D0000}"/>
    <cellStyle name="汇总 5 2 2" xfId="20" xr:uid="{00000000-0005-0000-0000-0000E80D0000}"/>
    <cellStyle name="汇总 5 3" xfId="1902" xr:uid="{00000000-0005-0000-0000-0000E90D0000}"/>
    <cellStyle name="汇总 6" xfId="595" xr:uid="{00000000-0005-0000-0000-0000EA0D0000}"/>
    <cellStyle name="汇总 6 2" xfId="1506" xr:uid="{00000000-0005-0000-0000-0000EB0D0000}"/>
    <cellStyle name="汇总 7" xfId="1903" xr:uid="{00000000-0005-0000-0000-0000EC0D0000}"/>
    <cellStyle name="货币 2" xfId="1904" xr:uid="{00000000-0005-0000-0000-0000ED0D0000}"/>
    <cellStyle name="货币 2 10" xfId="1905" xr:uid="{00000000-0005-0000-0000-0000EE0D0000}"/>
    <cellStyle name="货币 2 10 2" xfId="4408" xr:uid="{00000000-0005-0000-0000-0000EF0D0000}"/>
    <cellStyle name="货币 2 11" xfId="4407" xr:uid="{00000000-0005-0000-0000-0000F00D0000}"/>
    <cellStyle name="货币 2 2" xfId="1906" xr:uid="{00000000-0005-0000-0000-0000F10D0000}"/>
    <cellStyle name="货币 2 2 10" xfId="4409" xr:uid="{00000000-0005-0000-0000-0000F20D0000}"/>
    <cellStyle name="货币 2 2 2" xfId="1907" xr:uid="{00000000-0005-0000-0000-0000F30D0000}"/>
    <cellStyle name="货币 2 2 2 2" xfId="1908" xr:uid="{00000000-0005-0000-0000-0000F40D0000}"/>
    <cellStyle name="货币 2 2 2 2 2" xfId="1909" xr:uid="{00000000-0005-0000-0000-0000F50D0000}"/>
    <cellStyle name="货币 2 2 2 2 2 2" xfId="4412" xr:uid="{00000000-0005-0000-0000-0000F60D0000}"/>
    <cellStyle name="货币 2 2 2 2 3" xfId="1910" xr:uid="{00000000-0005-0000-0000-0000F70D0000}"/>
    <cellStyle name="货币 2 2 2 2 3 2" xfId="4413" xr:uid="{00000000-0005-0000-0000-0000F80D0000}"/>
    <cellStyle name="货币 2 2 2 2 4" xfId="1911" xr:uid="{00000000-0005-0000-0000-0000F90D0000}"/>
    <cellStyle name="货币 2 2 2 2 4 2" xfId="4414" xr:uid="{00000000-0005-0000-0000-0000FA0D0000}"/>
    <cellStyle name="货币 2 2 2 2 5" xfId="4411" xr:uid="{00000000-0005-0000-0000-0000FB0D0000}"/>
    <cellStyle name="货币 2 2 2 3" xfId="1879" xr:uid="{00000000-0005-0000-0000-0000FC0D0000}"/>
    <cellStyle name="货币 2 2 2 3 2" xfId="1881" xr:uid="{00000000-0005-0000-0000-0000FD0D0000}"/>
    <cellStyle name="货币 2 2 2 3 2 2" xfId="4416" xr:uid="{00000000-0005-0000-0000-0000FE0D0000}"/>
    <cellStyle name="货币 2 2 2 3 3" xfId="1912" xr:uid="{00000000-0005-0000-0000-0000FF0D0000}"/>
    <cellStyle name="货币 2 2 2 3 3 2" xfId="4417" xr:uid="{00000000-0005-0000-0000-0000000E0000}"/>
    <cellStyle name="货币 2 2 2 3 4" xfId="4415" xr:uid="{00000000-0005-0000-0000-0000010E0000}"/>
    <cellStyle name="货币 2 2 2 4" xfId="1884" xr:uid="{00000000-0005-0000-0000-0000020E0000}"/>
    <cellStyle name="货币 2 2 2 4 2" xfId="1913" xr:uid="{00000000-0005-0000-0000-0000030E0000}"/>
    <cellStyle name="货币 2 2 2 4 2 2" xfId="4419" xr:uid="{00000000-0005-0000-0000-0000040E0000}"/>
    <cellStyle name="货币 2 2 2 4 3" xfId="1914" xr:uid="{00000000-0005-0000-0000-0000050E0000}"/>
    <cellStyle name="货币 2 2 2 4 3 2" xfId="4420" xr:uid="{00000000-0005-0000-0000-0000060E0000}"/>
    <cellStyle name="货币 2 2 2 4 4" xfId="1915" xr:uid="{00000000-0005-0000-0000-0000070E0000}"/>
    <cellStyle name="货币 2 2 2 4 4 2" xfId="4421" xr:uid="{00000000-0005-0000-0000-0000080E0000}"/>
    <cellStyle name="货币 2 2 2 4 5" xfId="4418" xr:uid="{00000000-0005-0000-0000-0000090E0000}"/>
    <cellStyle name="货币 2 2 2 5" xfId="1916" xr:uid="{00000000-0005-0000-0000-00000A0E0000}"/>
    <cellStyle name="货币 2 2 2 5 2" xfId="4422" xr:uid="{00000000-0005-0000-0000-00000B0E0000}"/>
    <cellStyle name="货币 2 2 2 6" xfId="1918" xr:uid="{00000000-0005-0000-0000-00000C0E0000}"/>
    <cellStyle name="货币 2 2 2 6 2" xfId="4423" xr:uid="{00000000-0005-0000-0000-00000D0E0000}"/>
    <cellStyle name="货币 2 2 2 7" xfId="1920" xr:uid="{00000000-0005-0000-0000-00000E0E0000}"/>
    <cellStyle name="货币 2 2 2 7 2" xfId="4424" xr:uid="{00000000-0005-0000-0000-00000F0E0000}"/>
    <cellStyle name="货币 2 2 2 8" xfId="4410" xr:uid="{00000000-0005-0000-0000-0000100E0000}"/>
    <cellStyle name="货币 2 2 3" xfId="1922" xr:uid="{00000000-0005-0000-0000-0000110E0000}"/>
    <cellStyle name="货币 2 2 3 2" xfId="1924" xr:uid="{00000000-0005-0000-0000-0000120E0000}"/>
    <cellStyle name="货币 2 2 3 2 2" xfId="4426" xr:uid="{00000000-0005-0000-0000-0000130E0000}"/>
    <cellStyle name="货币 2 2 3 3" xfId="1887" xr:uid="{00000000-0005-0000-0000-0000140E0000}"/>
    <cellStyle name="货币 2 2 3 3 2" xfId="4427" xr:uid="{00000000-0005-0000-0000-0000150E0000}"/>
    <cellStyle name="货币 2 2 3 4" xfId="1925" xr:uid="{00000000-0005-0000-0000-0000160E0000}"/>
    <cellStyle name="货币 2 2 3 4 2" xfId="4428" xr:uid="{00000000-0005-0000-0000-0000170E0000}"/>
    <cellStyle name="货币 2 2 3 5" xfId="4425" xr:uid="{00000000-0005-0000-0000-0000180E0000}"/>
    <cellStyle name="货币 2 2 4" xfId="1927" xr:uid="{00000000-0005-0000-0000-0000190E0000}"/>
    <cellStyle name="货币 2 2 4 2" xfId="1929" xr:uid="{00000000-0005-0000-0000-00001A0E0000}"/>
    <cellStyle name="货币 2 2 4 2 2" xfId="4430" xr:uid="{00000000-0005-0000-0000-00001B0E0000}"/>
    <cellStyle name="货币 2 2 4 3" xfId="1930" xr:uid="{00000000-0005-0000-0000-00001C0E0000}"/>
    <cellStyle name="货币 2 2 4 3 2" xfId="4431" xr:uid="{00000000-0005-0000-0000-00001D0E0000}"/>
    <cellStyle name="货币 2 2 4 4" xfId="1931" xr:uid="{00000000-0005-0000-0000-00001E0E0000}"/>
    <cellStyle name="货币 2 2 4 4 2" xfId="4432" xr:uid="{00000000-0005-0000-0000-00001F0E0000}"/>
    <cellStyle name="货币 2 2 4 5" xfId="4429" xr:uid="{00000000-0005-0000-0000-0000200E0000}"/>
    <cellStyle name="货币 2 2 5" xfId="1835" xr:uid="{00000000-0005-0000-0000-0000210E0000}"/>
    <cellStyle name="货币 2 2 5 2" xfId="916" xr:uid="{00000000-0005-0000-0000-0000220E0000}"/>
    <cellStyle name="货币 2 2 5 2 2" xfId="4434" xr:uid="{00000000-0005-0000-0000-0000230E0000}"/>
    <cellStyle name="货币 2 2 5 3" xfId="920" xr:uid="{00000000-0005-0000-0000-0000240E0000}"/>
    <cellStyle name="货币 2 2 5 3 2" xfId="4435" xr:uid="{00000000-0005-0000-0000-0000250E0000}"/>
    <cellStyle name="货币 2 2 5 4" xfId="4433" xr:uid="{00000000-0005-0000-0000-0000260E0000}"/>
    <cellStyle name="货币 2 2 6" xfId="1932" xr:uid="{00000000-0005-0000-0000-0000270E0000}"/>
    <cellStyle name="货币 2 2 6 2" xfId="933" xr:uid="{00000000-0005-0000-0000-0000280E0000}"/>
    <cellStyle name="货币 2 2 6 2 2" xfId="4437" xr:uid="{00000000-0005-0000-0000-0000290E0000}"/>
    <cellStyle name="货币 2 2 6 3" xfId="1933" xr:uid="{00000000-0005-0000-0000-00002A0E0000}"/>
    <cellStyle name="货币 2 2 6 3 2" xfId="4438" xr:uid="{00000000-0005-0000-0000-00002B0E0000}"/>
    <cellStyle name="货币 2 2 6 4" xfId="1934" xr:uid="{00000000-0005-0000-0000-00002C0E0000}"/>
    <cellStyle name="货币 2 2 6 4 2" xfId="4439" xr:uid="{00000000-0005-0000-0000-00002D0E0000}"/>
    <cellStyle name="货币 2 2 6 5" xfId="4436" xr:uid="{00000000-0005-0000-0000-00002E0E0000}"/>
    <cellStyle name="货币 2 2 7" xfId="1935" xr:uid="{00000000-0005-0000-0000-00002F0E0000}"/>
    <cellStyle name="货币 2 2 7 2" xfId="4440" xr:uid="{00000000-0005-0000-0000-0000300E0000}"/>
    <cellStyle name="货币 2 2 8" xfId="1936" xr:uid="{00000000-0005-0000-0000-0000310E0000}"/>
    <cellStyle name="货币 2 2 8 2" xfId="4441" xr:uid="{00000000-0005-0000-0000-0000320E0000}"/>
    <cellStyle name="货币 2 2 9" xfId="1555" xr:uid="{00000000-0005-0000-0000-0000330E0000}"/>
    <cellStyle name="货币 2 2 9 2" xfId="4442" xr:uid="{00000000-0005-0000-0000-0000340E0000}"/>
    <cellStyle name="货币 2 3" xfId="1937" xr:uid="{00000000-0005-0000-0000-0000350E0000}"/>
    <cellStyle name="货币 2 3 2" xfId="1938" xr:uid="{00000000-0005-0000-0000-0000360E0000}"/>
    <cellStyle name="货币 2 3 2 2" xfId="1510" xr:uid="{00000000-0005-0000-0000-0000370E0000}"/>
    <cellStyle name="货币 2 3 2 2 2" xfId="4445" xr:uid="{00000000-0005-0000-0000-0000380E0000}"/>
    <cellStyle name="货币 2 3 2 3" xfId="1896" xr:uid="{00000000-0005-0000-0000-0000390E0000}"/>
    <cellStyle name="货币 2 3 2 3 2" xfId="4446" xr:uid="{00000000-0005-0000-0000-00003A0E0000}"/>
    <cellStyle name="货币 2 3 2 4" xfId="1940" xr:uid="{00000000-0005-0000-0000-00003B0E0000}"/>
    <cellStyle name="货币 2 3 2 4 2" xfId="4447" xr:uid="{00000000-0005-0000-0000-00003C0E0000}"/>
    <cellStyle name="货币 2 3 2 5" xfId="4444" xr:uid="{00000000-0005-0000-0000-00003D0E0000}"/>
    <cellStyle name="货币 2 3 3" xfId="1942" xr:uid="{00000000-0005-0000-0000-00003E0E0000}"/>
    <cellStyle name="货币 2 3 3 2" xfId="149" xr:uid="{00000000-0005-0000-0000-00003F0E0000}"/>
    <cellStyle name="货币 2 3 3 2 2" xfId="4449" xr:uid="{00000000-0005-0000-0000-0000400E0000}"/>
    <cellStyle name="货币 2 3 3 3" xfId="14" xr:uid="{00000000-0005-0000-0000-0000410E0000}"/>
    <cellStyle name="货币 2 3 3 3 2" xfId="4450" xr:uid="{00000000-0005-0000-0000-0000420E0000}"/>
    <cellStyle name="货币 2 3 3 4" xfId="4448" xr:uid="{00000000-0005-0000-0000-0000430E0000}"/>
    <cellStyle name="货币 2 3 4" xfId="1944" xr:uid="{00000000-0005-0000-0000-0000440E0000}"/>
    <cellStyle name="货币 2 3 4 2" xfId="213" xr:uid="{00000000-0005-0000-0000-0000450E0000}"/>
    <cellStyle name="货币 2 3 4 2 2" xfId="4452" xr:uid="{00000000-0005-0000-0000-0000460E0000}"/>
    <cellStyle name="货币 2 3 4 3" xfId="218" xr:uid="{00000000-0005-0000-0000-0000470E0000}"/>
    <cellStyle name="货币 2 3 4 3 2" xfId="4453" xr:uid="{00000000-0005-0000-0000-0000480E0000}"/>
    <cellStyle name="货币 2 3 4 4" xfId="223" xr:uid="{00000000-0005-0000-0000-0000490E0000}"/>
    <cellStyle name="货币 2 3 4 4 2" xfId="4454" xr:uid="{00000000-0005-0000-0000-00004A0E0000}"/>
    <cellStyle name="货币 2 3 4 5" xfId="4451" xr:uid="{00000000-0005-0000-0000-00004B0E0000}"/>
    <cellStyle name="货币 2 3 5" xfId="1946" xr:uid="{00000000-0005-0000-0000-00004C0E0000}"/>
    <cellStyle name="货币 2 3 5 2" xfId="4455" xr:uid="{00000000-0005-0000-0000-00004D0E0000}"/>
    <cellStyle name="货币 2 3 6" xfId="1947" xr:uid="{00000000-0005-0000-0000-00004E0E0000}"/>
    <cellStyle name="货币 2 3 6 2" xfId="4456" xr:uid="{00000000-0005-0000-0000-00004F0E0000}"/>
    <cellStyle name="货币 2 3 7" xfId="1948" xr:uid="{00000000-0005-0000-0000-0000500E0000}"/>
    <cellStyle name="货币 2 3 7 2" xfId="4457" xr:uid="{00000000-0005-0000-0000-0000510E0000}"/>
    <cellStyle name="货币 2 3 8" xfId="4443" xr:uid="{00000000-0005-0000-0000-0000520E0000}"/>
    <cellStyle name="货币 2 4" xfId="1949" xr:uid="{00000000-0005-0000-0000-0000530E0000}"/>
    <cellStyle name="货币 2 4 2" xfId="1950" xr:uid="{00000000-0005-0000-0000-0000540E0000}"/>
    <cellStyle name="货币 2 4 2 2" xfId="4459" xr:uid="{00000000-0005-0000-0000-0000550E0000}"/>
    <cellStyle name="货币 2 4 3" xfId="1952" xr:uid="{00000000-0005-0000-0000-0000560E0000}"/>
    <cellStyle name="货币 2 4 3 2" xfId="4460" xr:uid="{00000000-0005-0000-0000-0000570E0000}"/>
    <cellStyle name="货币 2 4 4" xfId="1954" xr:uid="{00000000-0005-0000-0000-0000580E0000}"/>
    <cellStyle name="货币 2 4 4 2" xfId="4461" xr:uid="{00000000-0005-0000-0000-0000590E0000}"/>
    <cellStyle name="货币 2 4 5" xfId="4458" xr:uid="{00000000-0005-0000-0000-00005A0E0000}"/>
    <cellStyle name="货币 2 5" xfId="1955" xr:uid="{00000000-0005-0000-0000-00005B0E0000}"/>
    <cellStyle name="货币 2 5 2" xfId="1956" xr:uid="{00000000-0005-0000-0000-00005C0E0000}"/>
    <cellStyle name="货币 2 5 2 2" xfId="4463" xr:uid="{00000000-0005-0000-0000-00005D0E0000}"/>
    <cellStyle name="货币 2 5 3" xfId="1958" xr:uid="{00000000-0005-0000-0000-00005E0E0000}"/>
    <cellStyle name="货币 2 5 3 2" xfId="4464" xr:uid="{00000000-0005-0000-0000-00005F0E0000}"/>
    <cellStyle name="货币 2 5 4" xfId="1960" xr:uid="{00000000-0005-0000-0000-0000600E0000}"/>
    <cellStyle name="货币 2 5 4 2" xfId="4465" xr:uid="{00000000-0005-0000-0000-0000610E0000}"/>
    <cellStyle name="货币 2 5 5" xfId="4462" xr:uid="{00000000-0005-0000-0000-0000620E0000}"/>
    <cellStyle name="货币 2 6" xfId="1337" xr:uid="{00000000-0005-0000-0000-0000630E0000}"/>
    <cellStyle name="货币 2 6 2" xfId="1339" xr:uid="{00000000-0005-0000-0000-0000640E0000}"/>
    <cellStyle name="货币 2 6 2 2" xfId="4467" xr:uid="{00000000-0005-0000-0000-0000650E0000}"/>
    <cellStyle name="货币 2 6 3" xfId="1962" xr:uid="{00000000-0005-0000-0000-0000660E0000}"/>
    <cellStyle name="货币 2 6 3 2" xfId="4468" xr:uid="{00000000-0005-0000-0000-0000670E0000}"/>
    <cellStyle name="货币 2 6 4" xfId="4466" xr:uid="{00000000-0005-0000-0000-0000680E0000}"/>
    <cellStyle name="货币 2 7" xfId="1341" xr:uid="{00000000-0005-0000-0000-0000690E0000}"/>
    <cellStyle name="货币 2 7 2" xfId="17" xr:uid="{00000000-0005-0000-0000-00006A0E0000}"/>
    <cellStyle name="货币 2 7 2 2" xfId="4470" xr:uid="{00000000-0005-0000-0000-00006B0E0000}"/>
    <cellStyle name="货币 2 7 3" xfId="116" xr:uid="{00000000-0005-0000-0000-00006C0E0000}"/>
    <cellStyle name="货币 2 7 3 2" xfId="4471" xr:uid="{00000000-0005-0000-0000-00006D0E0000}"/>
    <cellStyle name="货币 2 7 4" xfId="1828" xr:uid="{00000000-0005-0000-0000-00006E0E0000}"/>
    <cellStyle name="货币 2 7 4 2" xfId="4472" xr:uid="{00000000-0005-0000-0000-00006F0E0000}"/>
    <cellStyle name="货币 2 7 5" xfId="4469" xr:uid="{00000000-0005-0000-0000-0000700E0000}"/>
    <cellStyle name="货币 2 8" xfId="1963" xr:uid="{00000000-0005-0000-0000-0000710E0000}"/>
    <cellStyle name="货币 2 8 2" xfId="4473" xr:uid="{00000000-0005-0000-0000-0000720E0000}"/>
    <cellStyle name="货币 2 9" xfId="1964" xr:uid="{00000000-0005-0000-0000-0000730E0000}"/>
    <cellStyle name="货币 2 9 2" xfId="4474" xr:uid="{00000000-0005-0000-0000-0000740E0000}"/>
    <cellStyle name="货币 3" xfId="1965" xr:uid="{00000000-0005-0000-0000-0000750E0000}"/>
    <cellStyle name="货币 3 10" xfId="4475" xr:uid="{00000000-0005-0000-0000-0000760E0000}"/>
    <cellStyle name="货币 3 2" xfId="1966" xr:uid="{00000000-0005-0000-0000-0000770E0000}"/>
    <cellStyle name="货币 3 2 2" xfId="1967" xr:uid="{00000000-0005-0000-0000-0000780E0000}"/>
    <cellStyle name="货币 3 2 2 2" xfId="1968" xr:uid="{00000000-0005-0000-0000-0000790E0000}"/>
    <cellStyle name="货币 3 2 2 2 2" xfId="4478" xr:uid="{00000000-0005-0000-0000-00007A0E0000}"/>
    <cellStyle name="货币 3 2 2 3" xfId="1969" xr:uid="{00000000-0005-0000-0000-00007B0E0000}"/>
    <cellStyle name="货币 3 2 2 3 2" xfId="4479" xr:uid="{00000000-0005-0000-0000-00007C0E0000}"/>
    <cellStyle name="货币 3 2 2 4" xfId="1970" xr:uid="{00000000-0005-0000-0000-00007D0E0000}"/>
    <cellStyle name="货币 3 2 2 4 2" xfId="4480" xr:uid="{00000000-0005-0000-0000-00007E0E0000}"/>
    <cellStyle name="货币 3 2 2 5" xfId="4477" xr:uid="{00000000-0005-0000-0000-00007F0E0000}"/>
    <cellStyle name="货币 3 2 3" xfId="1971" xr:uid="{00000000-0005-0000-0000-0000800E0000}"/>
    <cellStyle name="货币 3 2 3 2" xfId="1972" xr:uid="{00000000-0005-0000-0000-0000810E0000}"/>
    <cellStyle name="货币 3 2 3 2 2" xfId="4482" xr:uid="{00000000-0005-0000-0000-0000820E0000}"/>
    <cellStyle name="货币 3 2 3 3" xfId="1973" xr:uid="{00000000-0005-0000-0000-0000830E0000}"/>
    <cellStyle name="货币 3 2 3 3 2" xfId="4483" xr:uid="{00000000-0005-0000-0000-0000840E0000}"/>
    <cellStyle name="货币 3 2 3 4" xfId="4481" xr:uid="{00000000-0005-0000-0000-0000850E0000}"/>
    <cellStyle name="货币 3 2 4" xfId="1974" xr:uid="{00000000-0005-0000-0000-0000860E0000}"/>
    <cellStyle name="货币 3 2 4 2" xfId="1975" xr:uid="{00000000-0005-0000-0000-0000870E0000}"/>
    <cellStyle name="货币 3 2 4 2 2" xfId="4485" xr:uid="{00000000-0005-0000-0000-0000880E0000}"/>
    <cellStyle name="货币 3 2 4 3" xfId="1976" xr:uid="{00000000-0005-0000-0000-0000890E0000}"/>
    <cellStyle name="货币 3 2 4 3 2" xfId="4486" xr:uid="{00000000-0005-0000-0000-00008A0E0000}"/>
    <cellStyle name="货币 3 2 4 4" xfId="1977" xr:uid="{00000000-0005-0000-0000-00008B0E0000}"/>
    <cellStyle name="货币 3 2 4 4 2" xfId="4487" xr:uid="{00000000-0005-0000-0000-00008C0E0000}"/>
    <cellStyle name="货币 3 2 4 5" xfId="4484" xr:uid="{00000000-0005-0000-0000-00008D0E0000}"/>
    <cellStyle name="货币 3 2 5" xfId="1978" xr:uid="{00000000-0005-0000-0000-00008E0E0000}"/>
    <cellStyle name="货币 3 2 5 2" xfId="4488" xr:uid="{00000000-0005-0000-0000-00008F0E0000}"/>
    <cellStyle name="货币 3 2 6" xfId="1979" xr:uid="{00000000-0005-0000-0000-0000900E0000}"/>
    <cellStyle name="货币 3 2 6 2" xfId="4489" xr:uid="{00000000-0005-0000-0000-0000910E0000}"/>
    <cellStyle name="货币 3 2 7" xfId="1200" xr:uid="{00000000-0005-0000-0000-0000920E0000}"/>
    <cellStyle name="货币 3 2 7 2" xfId="4490" xr:uid="{00000000-0005-0000-0000-0000930E0000}"/>
    <cellStyle name="货币 3 2 8" xfId="4476" xr:uid="{00000000-0005-0000-0000-0000940E0000}"/>
    <cellStyle name="货币 3 3" xfId="1980" xr:uid="{00000000-0005-0000-0000-0000950E0000}"/>
    <cellStyle name="货币 3 3 2" xfId="1981" xr:uid="{00000000-0005-0000-0000-0000960E0000}"/>
    <cellStyle name="货币 3 3 2 2" xfId="4492" xr:uid="{00000000-0005-0000-0000-0000970E0000}"/>
    <cellStyle name="货币 3 3 3" xfId="1982" xr:uid="{00000000-0005-0000-0000-0000980E0000}"/>
    <cellStyle name="货币 3 3 3 2" xfId="4493" xr:uid="{00000000-0005-0000-0000-0000990E0000}"/>
    <cellStyle name="货币 3 3 4" xfId="1983" xr:uid="{00000000-0005-0000-0000-00009A0E0000}"/>
    <cellStyle name="货币 3 3 4 2" xfId="4494" xr:uid="{00000000-0005-0000-0000-00009B0E0000}"/>
    <cellStyle name="货币 3 3 5" xfId="4491" xr:uid="{00000000-0005-0000-0000-00009C0E0000}"/>
    <cellStyle name="货币 3 4" xfId="1984" xr:uid="{00000000-0005-0000-0000-00009D0E0000}"/>
    <cellStyle name="货币 3 4 2" xfId="1985" xr:uid="{00000000-0005-0000-0000-00009E0E0000}"/>
    <cellStyle name="货币 3 4 2 2" xfId="4496" xr:uid="{00000000-0005-0000-0000-00009F0E0000}"/>
    <cellStyle name="货币 3 4 3" xfId="1986" xr:uid="{00000000-0005-0000-0000-0000A00E0000}"/>
    <cellStyle name="货币 3 4 3 2" xfId="4497" xr:uid="{00000000-0005-0000-0000-0000A10E0000}"/>
    <cellStyle name="货币 3 4 4" xfId="1987" xr:uid="{00000000-0005-0000-0000-0000A20E0000}"/>
    <cellStyle name="货币 3 4 4 2" xfId="4498" xr:uid="{00000000-0005-0000-0000-0000A30E0000}"/>
    <cellStyle name="货币 3 4 5" xfId="4495" xr:uid="{00000000-0005-0000-0000-0000A40E0000}"/>
    <cellStyle name="货币 3 5" xfId="1988" xr:uid="{00000000-0005-0000-0000-0000A50E0000}"/>
    <cellStyle name="货币 3 5 2" xfId="1989" xr:uid="{00000000-0005-0000-0000-0000A60E0000}"/>
    <cellStyle name="货币 3 5 2 2" xfId="4500" xr:uid="{00000000-0005-0000-0000-0000A70E0000}"/>
    <cellStyle name="货币 3 5 3" xfId="1990" xr:uid="{00000000-0005-0000-0000-0000A80E0000}"/>
    <cellStyle name="货币 3 5 3 2" xfId="4501" xr:uid="{00000000-0005-0000-0000-0000A90E0000}"/>
    <cellStyle name="货币 3 5 4" xfId="4499" xr:uid="{00000000-0005-0000-0000-0000AA0E0000}"/>
    <cellStyle name="货币 3 6" xfId="1343" xr:uid="{00000000-0005-0000-0000-0000AB0E0000}"/>
    <cellStyle name="货币 3 6 2" xfId="1991" xr:uid="{00000000-0005-0000-0000-0000AC0E0000}"/>
    <cellStyle name="货币 3 6 2 2" xfId="4503" xr:uid="{00000000-0005-0000-0000-0000AD0E0000}"/>
    <cellStyle name="货币 3 6 3" xfId="688" xr:uid="{00000000-0005-0000-0000-0000AE0E0000}"/>
    <cellStyle name="货币 3 6 3 2" xfId="4504" xr:uid="{00000000-0005-0000-0000-0000AF0E0000}"/>
    <cellStyle name="货币 3 6 4" xfId="694" xr:uid="{00000000-0005-0000-0000-0000B00E0000}"/>
    <cellStyle name="货币 3 6 4 2" xfId="4505" xr:uid="{00000000-0005-0000-0000-0000B10E0000}"/>
    <cellStyle name="货币 3 6 5" xfId="4502" xr:uid="{00000000-0005-0000-0000-0000B20E0000}"/>
    <cellStyle name="货币 3 7" xfId="1992" xr:uid="{00000000-0005-0000-0000-0000B30E0000}"/>
    <cellStyle name="货币 3 7 2" xfId="4506" xr:uid="{00000000-0005-0000-0000-0000B40E0000}"/>
    <cellStyle name="货币 3 8" xfId="1993" xr:uid="{00000000-0005-0000-0000-0000B50E0000}"/>
    <cellStyle name="货币 3 8 2" xfId="4507" xr:uid="{00000000-0005-0000-0000-0000B60E0000}"/>
    <cellStyle name="货币 3 9" xfId="1994" xr:uid="{00000000-0005-0000-0000-0000B70E0000}"/>
    <cellStyle name="货币 3 9 2" xfId="4508" xr:uid="{00000000-0005-0000-0000-0000B80E0000}"/>
    <cellStyle name="货币 4" xfId="1995" xr:uid="{00000000-0005-0000-0000-0000B90E0000}"/>
    <cellStyle name="货币 4 10" xfId="4509" xr:uid="{00000000-0005-0000-0000-0000BA0E0000}"/>
    <cellStyle name="货币 4 2" xfId="1996" xr:uid="{00000000-0005-0000-0000-0000BB0E0000}"/>
    <cellStyle name="货币 4 2 2" xfId="1997" xr:uid="{00000000-0005-0000-0000-0000BC0E0000}"/>
    <cellStyle name="货币 4 2 2 2" xfId="1998" xr:uid="{00000000-0005-0000-0000-0000BD0E0000}"/>
    <cellStyle name="货币 4 2 2 2 2" xfId="4512" xr:uid="{00000000-0005-0000-0000-0000BE0E0000}"/>
    <cellStyle name="货币 4 2 2 3" xfId="1999" xr:uid="{00000000-0005-0000-0000-0000BF0E0000}"/>
    <cellStyle name="货币 4 2 2 3 2" xfId="4513" xr:uid="{00000000-0005-0000-0000-0000C00E0000}"/>
    <cellStyle name="货币 4 2 2 4" xfId="2000" xr:uid="{00000000-0005-0000-0000-0000C10E0000}"/>
    <cellStyle name="货币 4 2 2 4 2" xfId="4514" xr:uid="{00000000-0005-0000-0000-0000C20E0000}"/>
    <cellStyle name="货币 4 2 2 5" xfId="4511" xr:uid="{00000000-0005-0000-0000-0000C30E0000}"/>
    <cellStyle name="货币 4 2 3" xfId="2001" xr:uid="{00000000-0005-0000-0000-0000C40E0000}"/>
    <cellStyle name="货币 4 2 3 2" xfId="2002" xr:uid="{00000000-0005-0000-0000-0000C50E0000}"/>
    <cellStyle name="货币 4 2 3 2 2" xfId="4516" xr:uid="{00000000-0005-0000-0000-0000C60E0000}"/>
    <cellStyle name="货币 4 2 3 3" xfId="2003" xr:uid="{00000000-0005-0000-0000-0000C70E0000}"/>
    <cellStyle name="货币 4 2 3 3 2" xfId="4517" xr:uid="{00000000-0005-0000-0000-0000C80E0000}"/>
    <cellStyle name="货币 4 2 3 4" xfId="4515" xr:uid="{00000000-0005-0000-0000-0000C90E0000}"/>
    <cellStyle name="货币 4 2 4" xfId="2004" xr:uid="{00000000-0005-0000-0000-0000CA0E0000}"/>
    <cellStyle name="货币 4 2 4 2" xfId="2005" xr:uid="{00000000-0005-0000-0000-0000CB0E0000}"/>
    <cellStyle name="货币 4 2 4 2 2" xfId="4519" xr:uid="{00000000-0005-0000-0000-0000CC0E0000}"/>
    <cellStyle name="货币 4 2 4 3" xfId="2006" xr:uid="{00000000-0005-0000-0000-0000CD0E0000}"/>
    <cellStyle name="货币 4 2 4 3 2" xfId="4520" xr:uid="{00000000-0005-0000-0000-0000CE0E0000}"/>
    <cellStyle name="货币 4 2 4 4" xfId="2007" xr:uid="{00000000-0005-0000-0000-0000CF0E0000}"/>
    <cellStyle name="货币 4 2 4 4 2" xfId="4521" xr:uid="{00000000-0005-0000-0000-0000D00E0000}"/>
    <cellStyle name="货币 4 2 4 5" xfId="4518" xr:uid="{00000000-0005-0000-0000-0000D10E0000}"/>
    <cellStyle name="货币 4 2 5" xfId="2008" xr:uid="{00000000-0005-0000-0000-0000D20E0000}"/>
    <cellStyle name="货币 4 2 5 2" xfId="4522" xr:uid="{00000000-0005-0000-0000-0000D30E0000}"/>
    <cellStyle name="货币 4 2 6" xfId="2009" xr:uid="{00000000-0005-0000-0000-0000D40E0000}"/>
    <cellStyle name="货币 4 2 6 2" xfId="4523" xr:uid="{00000000-0005-0000-0000-0000D50E0000}"/>
    <cellStyle name="货币 4 2 7" xfId="2010" xr:uid="{00000000-0005-0000-0000-0000D60E0000}"/>
    <cellStyle name="货币 4 2 7 2" xfId="4524" xr:uid="{00000000-0005-0000-0000-0000D70E0000}"/>
    <cellStyle name="货币 4 2 8" xfId="4510" xr:uid="{00000000-0005-0000-0000-0000D80E0000}"/>
    <cellStyle name="货币 4 3" xfId="2011" xr:uid="{00000000-0005-0000-0000-0000D90E0000}"/>
    <cellStyle name="货币 4 3 2" xfId="2012" xr:uid="{00000000-0005-0000-0000-0000DA0E0000}"/>
    <cellStyle name="货币 4 3 2 2" xfId="4526" xr:uid="{00000000-0005-0000-0000-0000DB0E0000}"/>
    <cellStyle name="货币 4 3 3" xfId="2013" xr:uid="{00000000-0005-0000-0000-0000DC0E0000}"/>
    <cellStyle name="货币 4 3 3 2" xfId="4527" xr:uid="{00000000-0005-0000-0000-0000DD0E0000}"/>
    <cellStyle name="货币 4 3 4" xfId="2014" xr:uid="{00000000-0005-0000-0000-0000DE0E0000}"/>
    <cellStyle name="货币 4 3 4 2" xfId="4528" xr:uid="{00000000-0005-0000-0000-0000DF0E0000}"/>
    <cellStyle name="货币 4 3 5" xfId="4525" xr:uid="{00000000-0005-0000-0000-0000E00E0000}"/>
    <cellStyle name="货币 4 4" xfId="2015" xr:uid="{00000000-0005-0000-0000-0000E10E0000}"/>
    <cellStyle name="货币 4 4 2" xfId="2016" xr:uid="{00000000-0005-0000-0000-0000E20E0000}"/>
    <cellStyle name="货币 4 4 2 2" xfId="4530" xr:uid="{00000000-0005-0000-0000-0000E30E0000}"/>
    <cellStyle name="货币 4 4 3" xfId="2017" xr:uid="{00000000-0005-0000-0000-0000E40E0000}"/>
    <cellStyle name="货币 4 4 3 2" xfId="4531" xr:uid="{00000000-0005-0000-0000-0000E50E0000}"/>
    <cellStyle name="货币 4 4 4" xfId="2018" xr:uid="{00000000-0005-0000-0000-0000E60E0000}"/>
    <cellStyle name="货币 4 4 4 2" xfId="4532" xr:uid="{00000000-0005-0000-0000-0000E70E0000}"/>
    <cellStyle name="货币 4 4 5" xfId="4529" xr:uid="{00000000-0005-0000-0000-0000E80E0000}"/>
    <cellStyle name="货币 4 5" xfId="2019" xr:uid="{00000000-0005-0000-0000-0000E90E0000}"/>
    <cellStyle name="货币 4 5 2" xfId="2020" xr:uid="{00000000-0005-0000-0000-0000EA0E0000}"/>
    <cellStyle name="货币 4 5 2 2" xfId="4534" xr:uid="{00000000-0005-0000-0000-0000EB0E0000}"/>
    <cellStyle name="货币 4 5 3" xfId="2021" xr:uid="{00000000-0005-0000-0000-0000EC0E0000}"/>
    <cellStyle name="货币 4 5 3 2" xfId="4535" xr:uid="{00000000-0005-0000-0000-0000ED0E0000}"/>
    <cellStyle name="货币 4 5 4" xfId="4533" xr:uid="{00000000-0005-0000-0000-0000EE0E0000}"/>
    <cellStyle name="货币 4 6" xfId="2022" xr:uid="{00000000-0005-0000-0000-0000EF0E0000}"/>
    <cellStyle name="货币 4 6 2" xfId="2023" xr:uid="{00000000-0005-0000-0000-0000F00E0000}"/>
    <cellStyle name="货币 4 6 2 2" xfId="4537" xr:uid="{00000000-0005-0000-0000-0000F10E0000}"/>
    <cellStyle name="货币 4 6 3" xfId="733" xr:uid="{00000000-0005-0000-0000-0000F20E0000}"/>
    <cellStyle name="货币 4 6 3 2" xfId="4538" xr:uid="{00000000-0005-0000-0000-0000F30E0000}"/>
    <cellStyle name="货币 4 6 4" xfId="741" xr:uid="{00000000-0005-0000-0000-0000F40E0000}"/>
    <cellStyle name="货币 4 6 4 2" xfId="4539" xr:uid="{00000000-0005-0000-0000-0000F50E0000}"/>
    <cellStyle name="货币 4 6 5" xfId="4536" xr:uid="{00000000-0005-0000-0000-0000F60E0000}"/>
    <cellStyle name="货币 4 7" xfId="1832" xr:uid="{00000000-0005-0000-0000-0000F70E0000}"/>
    <cellStyle name="货币 4 7 2" xfId="4540" xr:uid="{00000000-0005-0000-0000-0000F80E0000}"/>
    <cellStyle name="货币 4 8" xfId="2024" xr:uid="{00000000-0005-0000-0000-0000F90E0000}"/>
    <cellStyle name="货币 4 8 2" xfId="4541" xr:uid="{00000000-0005-0000-0000-0000FA0E0000}"/>
    <cellStyle name="货币 4 9" xfId="2025" xr:uid="{00000000-0005-0000-0000-0000FB0E0000}"/>
    <cellStyle name="货币 4 9 2" xfId="4542" xr:uid="{00000000-0005-0000-0000-0000FC0E0000}"/>
    <cellStyle name="货币 5" xfId="2027" xr:uid="{00000000-0005-0000-0000-0000FD0E0000}"/>
    <cellStyle name="货币 5 2" xfId="2028" xr:uid="{00000000-0005-0000-0000-0000FE0E0000}"/>
    <cellStyle name="货币 5 2 2" xfId="4544" xr:uid="{00000000-0005-0000-0000-0000FF0E0000}"/>
    <cellStyle name="货币 5 3" xfId="2029" xr:uid="{00000000-0005-0000-0000-0000000F0000}"/>
    <cellStyle name="货币 5 3 2" xfId="4545" xr:uid="{00000000-0005-0000-0000-0000010F0000}"/>
    <cellStyle name="货币 5 4" xfId="4543" xr:uid="{00000000-0005-0000-0000-0000020F0000}"/>
    <cellStyle name="货币[0] 2" xfId="2693" xr:uid="{00000000-0005-0000-0000-0000030F0000}"/>
    <cellStyle name="货币[0] 3" xfId="2694" xr:uid="{00000000-0005-0000-0000-0000040F0000}"/>
    <cellStyle name="计算" xfId="2031" xr:uid="{00000000-0005-0000-0000-0000050F0000}"/>
    <cellStyle name="计算 2" xfId="2032" xr:uid="{00000000-0005-0000-0000-0000060F0000}"/>
    <cellStyle name="计算 2 2" xfId="2033" xr:uid="{00000000-0005-0000-0000-0000070F0000}"/>
    <cellStyle name="计算 2 2 2" xfId="1833" xr:uid="{00000000-0005-0000-0000-0000080F0000}"/>
    <cellStyle name="计算 2 2 2 2" xfId="2034" xr:uid="{00000000-0005-0000-0000-0000090F0000}"/>
    <cellStyle name="计算 2 2 2 2 2" xfId="4548" xr:uid="{00000000-0005-0000-0000-00000A0F0000}"/>
    <cellStyle name="计算 2 2 2 3" xfId="2698" xr:uid="{00000000-0005-0000-0000-00000B0F0000}"/>
    <cellStyle name="计算 2 2 3" xfId="2035" xr:uid="{00000000-0005-0000-0000-00000C0F0000}"/>
    <cellStyle name="计算 2 2 3 2" xfId="2699" xr:uid="{00000000-0005-0000-0000-00000D0F0000}"/>
    <cellStyle name="计算 2 2 4" xfId="2697" xr:uid="{00000000-0005-0000-0000-00000E0F0000}"/>
    <cellStyle name="计算 2 3" xfId="2036" xr:uid="{00000000-0005-0000-0000-00000F0F0000}"/>
    <cellStyle name="计算 2 3 2" xfId="1297" xr:uid="{00000000-0005-0000-0000-0000100F0000}"/>
    <cellStyle name="计算 2 3 2 2" xfId="2037" xr:uid="{00000000-0005-0000-0000-0000110F0000}"/>
    <cellStyle name="计算 2 3 2 2 2" xfId="4551" xr:uid="{00000000-0005-0000-0000-0000120F0000}"/>
    <cellStyle name="计算 2 3 2 3" xfId="4550" xr:uid="{00000000-0005-0000-0000-0000130F0000}"/>
    <cellStyle name="计算 2 3 3" xfId="2030" xr:uid="{00000000-0005-0000-0000-0000140F0000}"/>
    <cellStyle name="计算 2 3 3 2" xfId="4552" xr:uid="{00000000-0005-0000-0000-0000150F0000}"/>
    <cellStyle name="计算 2 3 4" xfId="2700" xr:uid="{00000000-0005-0000-0000-0000160F0000}"/>
    <cellStyle name="计算 2 3 5" xfId="4549" xr:uid="{00000000-0005-0000-0000-0000170F0000}"/>
    <cellStyle name="计算 2 4" xfId="2038" xr:uid="{00000000-0005-0000-0000-0000180F0000}"/>
    <cellStyle name="计算 2 4 2" xfId="1301" xr:uid="{00000000-0005-0000-0000-0000190F0000}"/>
    <cellStyle name="计算 2 4 2 2" xfId="4554" xr:uid="{00000000-0005-0000-0000-00001A0F0000}"/>
    <cellStyle name="计算 2 4 3" xfId="4553" xr:uid="{00000000-0005-0000-0000-00001B0F0000}"/>
    <cellStyle name="计算 2 5" xfId="2039" xr:uid="{00000000-0005-0000-0000-00001C0F0000}"/>
    <cellStyle name="计算 2 5 2" xfId="4555" xr:uid="{00000000-0005-0000-0000-00001D0F0000}"/>
    <cellStyle name="计算 2 6" xfId="2696" xr:uid="{00000000-0005-0000-0000-00001E0F0000}"/>
    <cellStyle name="计算 2 7" xfId="4547" xr:uid="{00000000-0005-0000-0000-00001F0F0000}"/>
    <cellStyle name="计算 3" xfId="2040" xr:uid="{00000000-0005-0000-0000-0000200F0000}"/>
    <cellStyle name="计算 3 2" xfId="2041" xr:uid="{00000000-0005-0000-0000-0000210F0000}"/>
    <cellStyle name="计算 3 2 2" xfId="2042" xr:uid="{00000000-0005-0000-0000-0000220F0000}"/>
    <cellStyle name="计算 3 2 2 2" xfId="2043" xr:uid="{00000000-0005-0000-0000-0000230F0000}"/>
    <cellStyle name="计算 3 2 2 2 2" xfId="4558" xr:uid="{00000000-0005-0000-0000-0000240F0000}"/>
    <cellStyle name="计算 3 2 2 3" xfId="4557" xr:uid="{00000000-0005-0000-0000-0000250F0000}"/>
    <cellStyle name="计算 3 2 3" xfId="2044" xr:uid="{00000000-0005-0000-0000-0000260F0000}"/>
    <cellStyle name="计算 3 2 3 2" xfId="4559" xr:uid="{00000000-0005-0000-0000-0000270F0000}"/>
    <cellStyle name="计算 3 2 4" xfId="4556" xr:uid="{00000000-0005-0000-0000-0000280F0000}"/>
    <cellStyle name="计算 3 3" xfId="2045" xr:uid="{00000000-0005-0000-0000-0000290F0000}"/>
    <cellStyle name="计算 3 3 2" xfId="1314" xr:uid="{00000000-0005-0000-0000-00002A0F0000}"/>
    <cellStyle name="计算 3 3 2 2" xfId="4561" xr:uid="{00000000-0005-0000-0000-00002B0F0000}"/>
    <cellStyle name="计算 3 3 3" xfId="4560" xr:uid="{00000000-0005-0000-0000-00002C0F0000}"/>
    <cellStyle name="计算 3 4" xfId="2046" xr:uid="{00000000-0005-0000-0000-00002D0F0000}"/>
    <cellStyle name="计算 3 4 2" xfId="4562" xr:uid="{00000000-0005-0000-0000-00002E0F0000}"/>
    <cellStyle name="计算 3 5" xfId="2701" xr:uid="{00000000-0005-0000-0000-00002F0F0000}"/>
    <cellStyle name="计算 4" xfId="2047" xr:uid="{00000000-0005-0000-0000-0000300F0000}"/>
    <cellStyle name="计算 4 2" xfId="2048" xr:uid="{00000000-0005-0000-0000-0000310F0000}"/>
    <cellStyle name="计算 4 2 2" xfId="2049" xr:uid="{00000000-0005-0000-0000-0000320F0000}"/>
    <cellStyle name="计算 4 2 2 2" xfId="4565" xr:uid="{00000000-0005-0000-0000-0000330F0000}"/>
    <cellStyle name="计算 4 2 3" xfId="4564" xr:uid="{00000000-0005-0000-0000-0000340F0000}"/>
    <cellStyle name="计算 4 3" xfId="2050" xr:uid="{00000000-0005-0000-0000-0000350F0000}"/>
    <cellStyle name="计算 4 3 2" xfId="4566" xr:uid="{00000000-0005-0000-0000-0000360F0000}"/>
    <cellStyle name="计算 4 4" xfId="4563" xr:uid="{00000000-0005-0000-0000-0000370F0000}"/>
    <cellStyle name="计算 5" xfId="1048" xr:uid="{00000000-0005-0000-0000-0000380F0000}"/>
    <cellStyle name="计算 5 2" xfId="2051" xr:uid="{00000000-0005-0000-0000-0000390F0000}"/>
    <cellStyle name="计算 5 2 2" xfId="2052" xr:uid="{00000000-0005-0000-0000-00003A0F0000}"/>
    <cellStyle name="计算 5 2 2 2" xfId="4569" xr:uid="{00000000-0005-0000-0000-00003B0F0000}"/>
    <cellStyle name="计算 5 2 3" xfId="4568" xr:uid="{00000000-0005-0000-0000-00003C0F0000}"/>
    <cellStyle name="计算 5 3" xfId="2053" xr:uid="{00000000-0005-0000-0000-00003D0F0000}"/>
    <cellStyle name="计算 5 3 2" xfId="4570" xr:uid="{00000000-0005-0000-0000-00003E0F0000}"/>
    <cellStyle name="计算 5 4" xfId="4567" xr:uid="{00000000-0005-0000-0000-00003F0F0000}"/>
    <cellStyle name="计算 6" xfId="2054" xr:uid="{00000000-0005-0000-0000-0000400F0000}"/>
    <cellStyle name="计算 6 2" xfId="1196" xr:uid="{00000000-0005-0000-0000-0000410F0000}"/>
    <cellStyle name="计算 6 2 2" xfId="4572" xr:uid="{00000000-0005-0000-0000-0000420F0000}"/>
    <cellStyle name="计算 6 3" xfId="4571" xr:uid="{00000000-0005-0000-0000-0000430F0000}"/>
    <cellStyle name="计算 7" xfId="2055" xr:uid="{00000000-0005-0000-0000-0000440F0000}"/>
    <cellStyle name="计算 7 2" xfId="4573" xr:uid="{00000000-0005-0000-0000-0000450F0000}"/>
    <cellStyle name="计算 8" xfId="2695" xr:uid="{00000000-0005-0000-0000-0000460F0000}"/>
    <cellStyle name="计算 9" xfId="4546" xr:uid="{00000000-0005-0000-0000-0000470F0000}"/>
    <cellStyle name="检查单元格" xfId="303" xr:uid="{00000000-0005-0000-0000-0000480F0000}"/>
    <cellStyle name="检查单元格 2" xfId="1789" xr:uid="{00000000-0005-0000-0000-0000490F0000}"/>
    <cellStyle name="检查单元格 2 2" xfId="2056" xr:uid="{00000000-0005-0000-0000-00004A0F0000}"/>
    <cellStyle name="检查单元格 2 2 2" xfId="1083" xr:uid="{00000000-0005-0000-0000-00004B0F0000}"/>
    <cellStyle name="检查单元格 2 2 2 2" xfId="1087" xr:uid="{00000000-0005-0000-0000-00004C0F0000}"/>
    <cellStyle name="检查单元格 2 2 2 2 2" xfId="4576" xr:uid="{00000000-0005-0000-0000-00004D0F0000}"/>
    <cellStyle name="检查单元格 2 2 2 3" xfId="2705" xr:uid="{00000000-0005-0000-0000-00004E0F0000}"/>
    <cellStyle name="检查单元格 2 2 3" xfId="1092" xr:uid="{00000000-0005-0000-0000-00004F0F0000}"/>
    <cellStyle name="检查单元格 2 2 3 2" xfId="2706" xr:uid="{00000000-0005-0000-0000-0000500F0000}"/>
    <cellStyle name="检查单元格 2 2 4" xfId="2704" xr:uid="{00000000-0005-0000-0000-0000510F0000}"/>
    <cellStyle name="检查单元格 2 3" xfId="2057" xr:uid="{00000000-0005-0000-0000-0000520F0000}"/>
    <cellStyle name="检查单元格 2 3 2" xfId="1098" xr:uid="{00000000-0005-0000-0000-0000530F0000}"/>
    <cellStyle name="检查单元格 2 3 2 2" xfId="364" xr:uid="{00000000-0005-0000-0000-0000540F0000}"/>
    <cellStyle name="检查单元格 2 3 2 2 2" xfId="4579" xr:uid="{00000000-0005-0000-0000-0000550F0000}"/>
    <cellStyle name="检查单元格 2 3 2 3" xfId="4578" xr:uid="{00000000-0005-0000-0000-0000560F0000}"/>
    <cellStyle name="检查单元格 2 3 3" xfId="2059" xr:uid="{00000000-0005-0000-0000-0000570F0000}"/>
    <cellStyle name="检查单元格 2 3 3 2" xfId="4580" xr:uid="{00000000-0005-0000-0000-0000580F0000}"/>
    <cellStyle name="检查单元格 2 3 4" xfId="2707" xr:uid="{00000000-0005-0000-0000-0000590F0000}"/>
    <cellStyle name="检查单元格 2 3 5" xfId="4577" xr:uid="{00000000-0005-0000-0000-00005A0F0000}"/>
    <cellStyle name="检查单元格 2 4" xfId="2060" xr:uid="{00000000-0005-0000-0000-00005B0F0000}"/>
    <cellStyle name="检查单元格 2 4 2" xfId="1102" xr:uid="{00000000-0005-0000-0000-00005C0F0000}"/>
    <cellStyle name="检查单元格 2 4 2 2" xfId="4582" xr:uid="{00000000-0005-0000-0000-00005D0F0000}"/>
    <cellStyle name="检查单元格 2 4 3" xfId="4581" xr:uid="{00000000-0005-0000-0000-00005E0F0000}"/>
    <cellStyle name="检查单元格 2 5" xfId="2061" xr:uid="{00000000-0005-0000-0000-00005F0F0000}"/>
    <cellStyle name="检查单元格 2 5 2" xfId="4583" xr:uid="{00000000-0005-0000-0000-0000600F0000}"/>
    <cellStyle name="检查单元格 2 6" xfId="2703" xr:uid="{00000000-0005-0000-0000-0000610F0000}"/>
    <cellStyle name="检查单元格 2 7" xfId="4575" xr:uid="{00000000-0005-0000-0000-0000620F0000}"/>
    <cellStyle name="检查单元格 3" xfId="2062" xr:uid="{00000000-0005-0000-0000-0000630F0000}"/>
    <cellStyle name="检查单元格 3 2" xfId="2063" xr:uid="{00000000-0005-0000-0000-0000640F0000}"/>
    <cellStyle name="检查单元格 3 2 2" xfId="1127" xr:uid="{00000000-0005-0000-0000-0000650F0000}"/>
    <cellStyle name="检查单元格 3 2 2 2" xfId="1129" xr:uid="{00000000-0005-0000-0000-0000660F0000}"/>
    <cellStyle name="检查单元格 3 2 2 2 2" xfId="4586" xr:uid="{00000000-0005-0000-0000-0000670F0000}"/>
    <cellStyle name="检查单元格 3 2 2 3" xfId="4585" xr:uid="{00000000-0005-0000-0000-0000680F0000}"/>
    <cellStyle name="检查单元格 3 2 3" xfId="1131" xr:uid="{00000000-0005-0000-0000-0000690F0000}"/>
    <cellStyle name="检查单元格 3 2 3 2" xfId="4587" xr:uid="{00000000-0005-0000-0000-00006A0F0000}"/>
    <cellStyle name="检查单元格 3 2 4" xfId="4584" xr:uid="{00000000-0005-0000-0000-00006B0F0000}"/>
    <cellStyle name="检查单元格 3 3" xfId="2064" xr:uid="{00000000-0005-0000-0000-00006C0F0000}"/>
    <cellStyle name="检查单元格 3 3 2" xfId="1135" xr:uid="{00000000-0005-0000-0000-00006D0F0000}"/>
    <cellStyle name="检查单元格 3 3 2 2" xfId="4589" xr:uid="{00000000-0005-0000-0000-00006E0F0000}"/>
    <cellStyle name="检查单元格 3 3 3" xfId="4588" xr:uid="{00000000-0005-0000-0000-00006F0F0000}"/>
    <cellStyle name="检查单元格 3 4" xfId="2065" xr:uid="{00000000-0005-0000-0000-0000700F0000}"/>
    <cellStyle name="检查单元格 3 4 2" xfId="4590" xr:uid="{00000000-0005-0000-0000-0000710F0000}"/>
    <cellStyle name="检查单元格 3 5" xfId="2708" xr:uid="{00000000-0005-0000-0000-0000720F0000}"/>
    <cellStyle name="检查单元格 4" xfId="2067" xr:uid="{00000000-0005-0000-0000-0000730F0000}"/>
    <cellStyle name="检查单元格 4 2" xfId="2069" xr:uid="{00000000-0005-0000-0000-0000740F0000}"/>
    <cellStyle name="检查单元格 4 2 2" xfId="1162" xr:uid="{00000000-0005-0000-0000-0000750F0000}"/>
    <cellStyle name="检查单元格 4 2 2 2" xfId="4593" xr:uid="{00000000-0005-0000-0000-0000760F0000}"/>
    <cellStyle name="检查单元格 4 2 3" xfId="4592" xr:uid="{00000000-0005-0000-0000-0000770F0000}"/>
    <cellStyle name="检查单元格 4 3" xfId="2071" xr:uid="{00000000-0005-0000-0000-0000780F0000}"/>
    <cellStyle name="检查单元格 4 3 2" xfId="4594" xr:uid="{00000000-0005-0000-0000-0000790F0000}"/>
    <cellStyle name="检查单元格 4 4" xfId="4591" xr:uid="{00000000-0005-0000-0000-00007A0F0000}"/>
    <cellStyle name="检查单元格 5" xfId="2073" xr:uid="{00000000-0005-0000-0000-00007B0F0000}"/>
    <cellStyle name="检查单元格 5 2" xfId="2075" xr:uid="{00000000-0005-0000-0000-00007C0F0000}"/>
    <cellStyle name="检查单元格 5 2 2" xfId="2077" xr:uid="{00000000-0005-0000-0000-00007D0F0000}"/>
    <cellStyle name="检查单元格 5 2 2 2" xfId="4597" xr:uid="{00000000-0005-0000-0000-00007E0F0000}"/>
    <cellStyle name="检查单元格 5 2 3" xfId="4596" xr:uid="{00000000-0005-0000-0000-00007F0F0000}"/>
    <cellStyle name="检查单元格 5 3" xfId="2079" xr:uid="{00000000-0005-0000-0000-0000800F0000}"/>
    <cellStyle name="检查单元格 5 3 2" xfId="4598" xr:uid="{00000000-0005-0000-0000-0000810F0000}"/>
    <cellStyle name="检查单元格 5 4" xfId="4595" xr:uid="{00000000-0005-0000-0000-0000820F0000}"/>
    <cellStyle name="检查单元格 6" xfId="1676" xr:uid="{00000000-0005-0000-0000-0000830F0000}"/>
    <cellStyle name="检查单元格 6 2" xfId="2081" xr:uid="{00000000-0005-0000-0000-0000840F0000}"/>
    <cellStyle name="检查单元格 6 2 2" xfId="4600" xr:uid="{00000000-0005-0000-0000-0000850F0000}"/>
    <cellStyle name="检查单元格 6 3" xfId="4599" xr:uid="{00000000-0005-0000-0000-0000860F0000}"/>
    <cellStyle name="检查单元格 7" xfId="2084" xr:uid="{00000000-0005-0000-0000-0000870F0000}"/>
    <cellStyle name="检查单元格 7 2" xfId="4601" xr:uid="{00000000-0005-0000-0000-0000880F0000}"/>
    <cellStyle name="检查单元格 8" xfId="2702" xr:uid="{00000000-0005-0000-0000-0000890F0000}"/>
    <cellStyle name="检查单元格 9" xfId="4574" xr:uid="{00000000-0005-0000-0000-00008A0F0000}"/>
    <cellStyle name="解释性文本" xfId="1324" xr:uid="{00000000-0005-0000-0000-00008B0F0000}"/>
    <cellStyle name="解释性文本 2" xfId="749" xr:uid="{00000000-0005-0000-0000-00008C0F0000}"/>
    <cellStyle name="解释性文本 2 2" xfId="2085" xr:uid="{00000000-0005-0000-0000-00008D0F0000}"/>
    <cellStyle name="解释性文本 2 2 2" xfId="1122" xr:uid="{00000000-0005-0000-0000-00008E0F0000}"/>
    <cellStyle name="解释性文本 2 2 2 2" xfId="2086" xr:uid="{00000000-0005-0000-0000-00008F0F0000}"/>
    <cellStyle name="解释性文本 2 2 3" xfId="2087" xr:uid="{00000000-0005-0000-0000-0000900F0000}"/>
    <cellStyle name="解释性文本 2 3" xfId="156" xr:uid="{00000000-0005-0000-0000-0000910F0000}"/>
    <cellStyle name="解释性文本 2 3 2" xfId="2088" xr:uid="{00000000-0005-0000-0000-0000920F0000}"/>
    <cellStyle name="解释性文本 2 4" xfId="159" xr:uid="{00000000-0005-0000-0000-0000930F0000}"/>
    <cellStyle name="解释性文本 3" xfId="2089" xr:uid="{00000000-0005-0000-0000-0000940F0000}"/>
    <cellStyle name="解释性文本 3 2" xfId="2090" xr:uid="{00000000-0005-0000-0000-0000950F0000}"/>
    <cellStyle name="解释性文本 3 2 2" xfId="1155" xr:uid="{00000000-0005-0000-0000-0000960F0000}"/>
    <cellStyle name="解释性文本 3 2 2 2" xfId="2091" xr:uid="{00000000-0005-0000-0000-0000970F0000}"/>
    <cellStyle name="解释性文本 3 2 3" xfId="2092" xr:uid="{00000000-0005-0000-0000-0000980F0000}"/>
    <cellStyle name="解释性文本 3 3" xfId="2093" xr:uid="{00000000-0005-0000-0000-0000990F0000}"/>
    <cellStyle name="解释性文本 3 3 2" xfId="2094" xr:uid="{00000000-0005-0000-0000-00009A0F0000}"/>
    <cellStyle name="解释性文本 3 4" xfId="2095" xr:uid="{00000000-0005-0000-0000-00009B0F0000}"/>
    <cellStyle name="解释性文本 4" xfId="2096" xr:uid="{00000000-0005-0000-0000-00009C0F0000}"/>
    <cellStyle name="解释性文本 4 2" xfId="2097" xr:uid="{00000000-0005-0000-0000-00009D0F0000}"/>
    <cellStyle name="解释性文本 4 2 2" xfId="2098" xr:uid="{00000000-0005-0000-0000-00009E0F0000}"/>
    <cellStyle name="解释性文本 4 3" xfId="2099" xr:uid="{00000000-0005-0000-0000-00009F0F0000}"/>
    <cellStyle name="解释性文本 5" xfId="1477" xr:uid="{00000000-0005-0000-0000-0000A00F0000}"/>
    <cellStyle name="解释性文本 5 2" xfId="1479" xr:uid="{00000000-0005-0000-0000-0000A10F0000}"/>
    <cellStyle name="解释性文本 5 2 2" xfId="270" xr:uid="{00000000-0005-0000-0000-0000A20F0000}"/>
    <cellStyle name="解释性文本 5 3" xfId="1481" xr:uid="{00000000-0005-0000-0000-0000A30F0000}"/>
    <cellStyle name="解释性文本 6" xfId="1484" xr:uid="{00000000-0005-0000-0000-0000A40F0000}"/>
    <cellStyle name="解释性文本 6 2" xfId="1486" xr:uid="{00000000-0005-0000-0000-0000A50F0000}"/>
    <cellStyle name="解释性文本 7" xfId="1492" xr:uid="{00000000-0005-0000-0000-0000A60F0000}"/>
    <cellStyle name="警告文本" xfId="1742" xr:uid="{00000000-0005-0000-0000-0000A70F0000}"/>
    <cellStyle name="警告文本 2" xfId="1746" xr:uid="{00000000-0005-0000-0000-0000A80F0000}"/>
    <cellStyle name="警告文本 2 2" xfId="260" xr:uid="{00000000-0005-0000-0000-0000A90F0000}"/>
    <cellStyle name="警告文本 2 2 2" xfId="1876" xr:uid="{00000000-0005-0000-0000-0000AA0F0000}"/>
    <cellStyle name="警告文本 2 2 2 2" xfId="2100" xr:uid="{00000000-0005-0000-0000-0000AB0F0000}"/>
    <cellStyle name="警告文本 2 2 3" xfId="2101" xr:uid="{00000000-0005-0000-0000-0000AC0F0000}"/>
    <cellStyle name="警告文本 2 3" xfId="2102" xr:uid="{00000000-0005-0000-0000-0000AD0F0000}"/>
    <cellStyle name="警告文本 2 3 2" xfId="1883" xr:uid="{00000000-0005-0000-0000-0000AE0F0000}"/>
    <cellStyle name="警告文本 2 4" xfId="2103" xr:uid="{00000000-0005-0000-0000-0000AF0F0000}"/>
    <cellStyle name="警告文本 3" xfId="1748" xr:uid="{00000000-0005-0000-0000-0000B00F0000}"/>
    <cellStyle name="警告文本 3 2" xfId="2104" xr:uid="{00000000-0005-0000-0000-0000B10F0000}"/>
    <cellStyle name="警告文本 3 2 2" xfId="1893" xr:uid="{00000000-0005-0000-0000-0000B20F0000}"/>
    <cellStyle name="警告文本 3 2 2 2" xfId="2105" xr:uid="{00000000-0005-0000-0000-0000B30F0000}"/>
    <cellStyle name="警告文本 3 2 3" xfId="2106" xr:uid="{00000000-0005-0000-0000-0000B40F0000}"/>
    <cellStyle name="警告文本 3 3" xfId="2107" xr:uid="{00000000-0005-0000-0000-0000B50F0000}"/>
    <cellStyle name="警告文本 3 3 2" xfId="1939" xr:uid="{00000000-0005-0000-0000-0000B60F0000}"/>
    <cellStyle name="警告文本 3 4" xfId="2108" xr:uid="{00000000-0005-0000-0000-0000B70F0000}"/>
    <cellStyle name="警告文本 4" xfId="2109" xr:uid="{00000000-0005-0000-0000-0000B80F0000}"/>
    <cellStyle name="警告文本 4 2" xfId="2110" xr:uid="{00000000-0005-0000-0000-0000B90F0000}"/>
    <cellStyle name="警告文本 4 2 2" xfId="2111" xr:uid="{00000000-0005-0000-0000-0000BA0F0000}"/>
    <cellStyle name="警告文本 4 3" xfId="2112" xr:uid="{00000000-0005-0000-0000-0000BB0F0000}"/>
    <cellStyle name="警告文本 5" xfId="2113" xr:uid="{00000000-0005-0000-0000-0000BC0F0000}"/>
    <cellStyle name="警告文本 5 2" xfId="2114" xr:uid="{00000000-0005-0000-0000-0000BD0F0000}"/>
    <cellStyle name="警告文本 5 2 2" xfId="2115" xr:uid="{00000000-0005-0000-0000-0000BE0F0000}"/>
    <cellStyle name="警告文本 5 3" xfId="2116" xr:uid="{00000000-0005-0000-0000-0000BF0F0000}"/>
    <cellStyle name="警告文本 6" xfId="2117" xr:uid="{00000000-0005-0000-0000-0000C00F0000}"/>
    <cellStyle name="警告文本 6 2" xfId="2118" xr:uid="{00000000-0005-0000-0000-0000C10F0000}"/>
    <cellStyle name="警告文本 7" xfId="326" xr:uid="{00000000-0005-0000-0000-0000C20F0000}"/>
    <cellStyle name="链接单元格" xfId="2119" xr:uid="{00000000-0005-0000-0000-0000C30F0000}"/>
    <cellStyle name="链接单元格 2" xfId="2120" xr:uid="{00000000-0005-0000-0000-0000C40F0000}"/>
    <cellStyle name="链接单元格 2 2" xfId="1921" xr:uid="{00000000-0005-0000-0000-0000C50F0000}"/>
    <cellStyle name="链接单元格 2 2 2" xfId="1923" xr:uid="{00000000-0005-0000-0000-0000C60F0000}"/>
    <cellStyle name="链接单元格 2 2 2 2" xfId="1679" xr:uid="{00000000-0005-0000-0000-0000C70F0000}"/>
    <cellStyle name="链接单元格 2 2 3" xfId="1886" xr:uid="{00000000-0005-0000-0000-0000C80F0000}"/>
    <cellStyle name="链接单元格 2 3" xfId="1926" xr:uid="{00000000-0005-0000-0000-0000C90F0000}"/>
    <cellStyle name="链接单元格 2 3 2" xfId="1928" xr:uid="{00000000-0005-0000-0000-0000CA0F0000}"/>
    <cellStyle name="链接单元格 2 4" xfId="1834" xr:uid="{00000000-0005-0000-0000-0000CB0F0000}"/>
    <cellStyle name="链接单元格 3" xfId="2121" xr:uid="{00000000-0005-0000-0000-0000CC0F0000}"/>
    <cellStyle name="链接单元格 3 2" xfId="1941" xr:uid="{00000000-0005-0000-0000-0000CD0F0000}"/>
    <cellStyle name="链接单元格 3 2 2" xfId="148" xr:uid="{00000000-0005-0000-0000-0000CE0F0000}"/>
    <cellStyle name="链接单元格 3 2 2 2" xfId="155" xr:uid="{00000000-0005-0000-0000-0000CF0F0000}"/>
    <cellStyle name="链接单元格 3 2 3" xfId="13" xr:uid="{00000000-0005-0000-0000-0000D00F0000}"/>
    <cellStyle name="链接单元格 3 3" xfId="1943" xr:uid="{00000000-0005-0000-0000-0000D10F0000}"/>
    <cellStyle name="链接单元格 3 3 2" xfId="212" xr:uid="{00000000-0005-0000-0000-0000D20F0000}"/>
    <cellStyle name="链接单元格 3 4" xfId="1945" xr:uid="{00000000-0005-0000-0000-0000D30F0000}"/>
    <cellStyle name="链接单元格 4" xfId="2122" xr:uid="{00000000-0005-0000-0000-0000D40F0000}"/>
    <cellStyle name="链接单元格 4 2" xfId="1951" xr:uid="{00000000-0005-0000-0000-0000D50F0000}"/>
    <cellStyle name="链接单元格 4 2 2" xfId="361" xr:uid="{00000000-0005-0000-0000-0000D60F0000}"/>
    <cellStyle name="链接单元格 4 3" xfId="1953" xr:uid="{00000000-0005-0000-0000-0000D70F0000}"/>
    <cellStyle name="链接单元格 5" xfId="2123" xr:uid="{00000000-0005-0000-0000-0000D80F0000}"/>
    <cellStyle name="链接单元格 5 2" xfId="1957" xr:uid="{00000000-0005-0000-0000-0000D90F0000}"/>
    <cellStyle name="链接单元格 5 2 2" xfId="444" xr:uid="{00000000-0005-0000-0000-0000DA0F0000}"/>
    <cellStyle name="链接单元格 5 3" xfId="1959" xr:uid="{00000000-0005-0000-0000-0000DB0F0000}"/>
    <cellStyle name="链接单元格 6" xfId="2124" xr:uid="{00000000-0005-0000-0000-0000DC0F0000}"/>
    <cellStyle name="链接单元格 6 2" xfId="1961" xr:uid="{00000000-0005-0000-0000-0000DD0F0000}"/>
    <cellStyle name="链接单元格 7" xfId="1825" xr:uid="{00000000-0005-0000-0000-0000DE0F0000}"/>
    <cellStyle name="霓付 [0]_laroux" xfId="1745" xr:uid="{00000000-0005-0000-0000-0000DF0F0000}"/>
    <cellStyle name="霓付_laroux" xfId="206" xr:uid="{00000000-0005-0000-0000-0000E00F0000}"/>
    <cellStyle name="烹拳 [0]_laroux" xfId="134" xr:uid="{00000000-0005-0000-0000-0000E10F0000}"/>
    <cellStyle name="烹拳_laroux" xfId="1391" xr:uid="{00000000-0005-0000-0000-0000E20F0000}"/>
    <cellStyle name="普通_97-917" xfId="2125" xr:uid="{00000000-0005-0000-0000-0000E30F0000}"/>
    <cellStyle name="千分位[0]_BT (2)" xfId="2126" xr:uid="{00000000-0005-0000-0000-0000E40F0000}"/>
    <cellStyle name="千分位_97-917" xfId="2127" xr:uid="{00000000-0005-0000-0000-0000E50F0000}"/>
    <cellStyle name="千位[0]_，" xfId="2128" xr:uid="{00000000-0005-0000-0000-0000E60F0000}"/>
    <cellStyle name="千位_，" xfId="2129" xr:uid="{00000000-0005-0000-0000-0000E70F0000}"/>
    <cellStyle name="千位分隔 10" xfId="4603" xr:uid="{00000000-0005-0000-0000-0000E80F0000}"/>
    <cellStyle name="千位分隔 11" xfId="4602" xr:uid="{00000000-0005-0000-0000-0000E90F0000}"/>
    <cellStyle name="千位分隔 2" xfId="2130" xr:uid="{00000000-0005-0000-0000-0000EA0F0000}"/>
    <cellStyle name="千位分隔 2 2" xfId="2131" xr:uid="{00000000-0005-0000-0000-0000EB0F0000}"/>
    <cellStyle name="千位分隔 2 2 2" xfId="2132" xr:uid="{00000000-0005-0000-0000-0000EC0F0000}"/>
    <cellStyle name="千位分隔 2 2 2 2" xfId="2133" xr:uid="{00000000-0005-0000-0000-0000ED0F0000}"/>
    <cellStyle name="千位分隔 2 2 2 2 2" xfId="4604" xr:uid="{00000000-0005-0000-0000-0000EE0F0000}"/>
    <cellStyle name="千位分隔 2 2 2 3" xfId="2134" xr:uid="{00000000-0005-0000-0000-0000EF0F0000}"/>
    <cellStyle name="千位分隔 2 2 2 3 2" xfId="4605" xr:uid="{00000000-0005-0000-0000-0000F00F0000}"/>
    <cellStyle name="千位分隔 2 2 2 4" xfId="1158" xr:uid="{00000000-0005-0000-0000-0000F10F0000}"/>
    <cellStyle name="千位分隔 2 2 2 4 2" xfId="4606" xr:uid="{00000000-0005-0000-0000-0000F20F0000}"/>
    <cellStyle name="千位分隔 2 2 2 5" xfId="1161" xr:uid="{00000000-0005-0000-0000-0000F30F0000}"/>
    <cellStyle name="千位分隔 2 2 2 5 2" xfId="4607" xr:uid="{00000000-0005-0000-0000-0000F40F0000}"/>
    <cellStyle name="千位分隔 2 2 2 6" xfId="2724" xr:uid="{00000000-0005-0000-0000-0000F50F0000}"/>
    <cellStyle name="千位分隔 2 2 3" xfId="2135" xr:uid="{00000000-0005-0000-0000-0000F60F0000}"/>
    <cellStyle name="千位分隔 2 2 3 2" xfId="2136" xr:uid="{00000000-0005-0000-0000-0000F70F0000}"/>
    <cellStyle name="千位分隔 2 2 3 2 2" xfId="4609" xr:uid="{00000000-0005-0000-0000-0000F80F0000}"/>
    <cellStyle name="千位分隔 2 2 3 3" xfId="2137" xr:uid="{00000000-0005-0000-0000-0000F90F0000}"/>
    <cellStyle name="千位分隔 2 2 3 3 2" xfId="4610" xr:uid="{00000000-0005-0000-0000-0000FA0F0000}"/>
    <cellStyle name="千位分隔 2 2 3 4" xfId="2725" xr:uid="{00000000-0005-0000-0000-0000FB0F0000}"/>
    <cellStyle name="千位分隔 2 2 3 5" xfId="4608" xr:uid="{00000000-0005-0000-0000-0000FC0F0000}"/>
    <cellStyle name="千位分隔 2 2 4" xfId="2138" xr:uid="{00000000-0005-0000-0000-0000FD0F0000}"/>
    <cellStyle name="千位分隔 2 2 4 2" xfId="1577" xr:uid="{00000000-0005-0000-0000-0000FE0F0000}"/>
    <cellStyle name="千位分隔 2 2 4 2 2" xfId="4612" xr:uid="{00000000-0005-0000-0000-0000FF0F0000}"/>
    <cellStyle name="千位分隔 2 2 4 3" xfId="1586" xr:uid="{00000000-0005-0000-0000-000000100000}"/>
    <cellStyle name="千位分隔 2 2 4 3 2" xfId="4613" xr:uid="{00000000-0005-0000-0000-000001100000}"/>
    <cellStyle name="千位分隔 2 2 4 4" xfId="1177" xr:uid="{00000000-0005-0000-0000-000002100000}"/>
    <cellStyle name="千位分隔 2 2 4 4 2" xfId="4614" xr:uid="{00000000-0005-0000-0000-000003100000}"/>
    <cellStyle name="千位分隔 2 2 4 5" xfId="4611" xr:uid="{00000000-0005-0000-0000-000004100000}"/>
    <cellStyle name="千位分隔 2 2 5" xfId="1590" xr:uid="{00000000-0005-0000-0000-000005100000}"/>
    <cellStyle name="千位分隔 2 2 5 2" xfId="4615" xr:uid="{00000000-0005-0000-0000-000006100000}"/>
    <cellStyle name="千位分隔 2 2 6" xfId="1592" xr:uid="{00000000-0005-0000-0000-000007100000}"/>
    <cellStyle name="千位分隔 2 2 6 2" xfId="4616" xr:uid="{00000000-0005-0000-0000-000008100000}"/>
    <cellStyle name="千位分隔 2 2 7" xfId="1594" xr:uid="{00000000-0005-0000-0000-000009100000}"/>
    <cellStyle name="千位分隔 2 2 7 2" xfId="4617" xr:uid="{00000000-0005-0000-0000-00000A100000}"/>
    <cellStyle name="千位分隔 2 2 8" xfId="2723" xr:uid="{00000000-0005-0000-0000-00000B100000}"/>
    <cellStyle name="千位分隔 2 3" xfId="2139" xr:uid="{00000000-0005-0000-0000-00000C100000}"/>
    <cellStyle name="千位分隔 2 3 2" xfId="2140" xr:uid="{00000000-0005-0000-0000-00000D100000}"/>
    <cellStyle name="千位分隔 2 3 2 2" xfId="4618" xr:uid="{00000000-0005-0000-0000-00000E100000}"/>
    <cellStyle name="千位分隔 2 3 3" xfId="2141" xr:uid="{00000000-0005-0000-0000-00000F100000}"/>
    <cellStyle name="千位分隔 2 3 3 2" xfId="4619" xr:uid="{00000000-0005-0000-0000-000010100000}"/>
    <cellStyle name="千位分隔 2 3 4" xfId="2142" xr:uid="{00000000-0005-0000-0000-000011100000}"/>
    <cellStyle name="千位分隔 2 3 4 2" xfId="4620" xr:uid="{00000000-0005-0000-0000-000012100000}"/>
    <cellStyle name="千位分隔 2 3 5" xfId="1597" xr:uid="{00000000-0005-0000-0000-000013100000}"/>
    <cellStyle name="千位分隔 2 3 5 2" xfId="4621" xr:uid="{00000000-0005-0000-0000-000014100000}"/>
    <cellStyle name="千位分隔 2 3 6" xfId="2726" xr:uid="{00000000-0005-0000-0000-000015100000}"/>
    <cellStyle name="千位分隔 2 4" xfId="2143" xr:uid="{00000000-0005-0000-0000-000016100000}"/>
    <cellStyle name="千位分隔 2 4 2" xfId="2144" xr:uid="{00000000-0005-0000-0000-000017100000}"/>
    <cellStyle name="千位分隔 2 4 2 2" xfId="4623" xr:uid="{00000000-0005-0000-0000-000018100000}"/>
    <cellStyle name="千位分隔 2 4 3" xfId="2145" xr:uid="{00000000-0005-0000-0000-000019100000}"/>
    <cellStyle name="千位分隔 2 4 3 2" xfId="4624" xr:uid="{00000000-0005-0000-0000-00001A100000}"/>
    <cellStyle name="千位分隔 2 4 4" xfId="2727" xr:uid="{00000000-0005-0000-0000-00001B100000}"/>
    <cellStyle name="千位分隔 2 4 5" xfId="4622" xr:uid="{00000000-0005-0000-0000-00001C100000}"/>
    <cellStyle name="千位分隔 2 5" xfId="2146" xr:uid="{00000000-0005-0000-0000-00001D100000}"/>
    <cellStyle name="千位分隔 2 5 2" xfId="2147" xr:uid="{00000000-0005-0000-0000-00001E100000}"/>
    <cellStyle name="千位分隔 2 5 2 2" xfId="4626" xr:uid="{00000000-0005-0000-0000-00001F100000}"/>
    <cellStyle name="千位分隔 2 5 3" xfId="2148" xr:uid="{00000000-0005-0000-0000-000020100000}"/>
    <cellStyle name="千位分隔 2 5 3 2" xfId="4627" xr:uid="{00000000-0005-0000-0000-000021100000}"/>
    <cellStyle name="千位分隔 2 5 4" xfId="2149" xr:uid="{00000000-0005-0000-0000-000022100000}"/>
    <cellStyle name="千位分隔 2 5 4 2" xfId="4628" xr:uid="{00000000-0005-0000-0000-000023100000}"/>
    <cellStyle name="千位分隔 2 5 5" xfId="4625" xr:uid="{00000000-0005-0000-0000-000024100000}"/>
    <cellStyle name="千位分隔 2 6" xfId="2150" xr:uid="{00000000-0005-0000-0000-000025100000}"/>
    <cellStyle name="千位分隔 2 6 2" xfId="4629" xr:uid="{00000000-0005-0000-0000-000026100000}"/>
    <cellStyle name="千位分隔 2 7" xfId="2151" xr:uid="{00000000-0005-0000-0000-000027100000}"/>
    <cellStyle name="千位分隔 2 7 2" xfId="4630" xr:uid="{00000000-0005-0000-0000-000028100000}"/>
    <cellStyle name="千位分隔 2 8" xfId="2152" xr:uid="{00000000-0005-0000-0000-000029100000}"/>
    <cellStyle name="千位分隔 2 8 2" xfId="4631" xr:uid="{00000000-0005-0000-0000-00002A100000}"/>
    <cellStyle name="千位分隔 2 9" xfId="2722" xr:uid="{00000000-0005-0000-0000-00002B100000}"/>
    <cellStyle name="千位分隔 3" xfId="1396" xr:uid="{00000000-0005-0000-0000-00002C100000}"/>
    <cellStyle name="千位分隔 3 10" xfId="2728" xr:uid="{00000000-0005-0000-0000-00002D100000}"/>
    <cellStyle name="千位分隔 3 11" xfId="4632" xr:uid="{00000000-0005-0000-0000-00002E100000}"/>
    <cellStyle name="千位分隔 3 2" xfId="1398" xr:uid="{00000000-0005-0000-0000-00002F100000}"/>
    <cellStyle name="千位分隔 3 2 2" xfId="1401" xr:uid="{00000000-0005-0000-0000-000030100000}"/>
    <cellStyle name="千位分隔 3 2 2 2" xfId="1404" xr:uid="{00000000-0005-0000-0000-000031100000}"/>
    <cellStyle name="千位分隔 3 2 2 2 2" xfId="4635" xr:uid="{00000000-0005-0000-0000-000032100000}"/>
    <cellStyle name="千位分隔 3 2 2 3" xfId="1468" xr:uid="{00000000-0005-0000-0000-000033100000}"/>
    <cellStyle name="千位分隔 3 2 2 3 2" xfId="4636" xr:uid="{00000000-0005-0000-0000-000034100000}"/>
    <cellStyle name="千位分隔 3 2 2 4" xfId="1470" xr:uid="{00000000-0005-0000-0000-000035100000}"/>
    <cellStyle name="千位分隔 3 2 2 4 2" xfId="4637" xr:uid="{00000000-0005-0000-0000-000036100000}"/>
    <cellStyle name="千位分隔 3 2 2 5" xfId="4634" xr:uid="{00000000-0005-0000-0000-000037100000}"/>
    <cellStyle name="千位分隔 3 2 3" xfId="1406" xr:uid="{00000000-0005-0000-0000-000038100000}"/>
    <cellStyle name="千位分隔 3 2 3 2" xfId="2153" xr:uid="{00000000-0005-0000-0000-000039100000}"/>
    <cellStyle name="千位分隔 3 2 3 2 2" xfId="4639" xr:uid="{00000000-0005-0000-0000-00003A100000}"/>
    <cellStyle name="千位分隔 3 2 3 3" xfId="1473" xr:uid="{00000000-0005-0000-0000-00003B100000}"/>
    <cellStyle name="千位分隔 3 2 3 3 2" xfId="4640" xr:uid="{00000000-0005-0000-0000-00003C100000}"/>
    <cellStyle name="千位分隔 3 2 3 4" xfId="4638" xr:uid="{00000000-0005-0000-0000-00003D100000}"/>
    <cellStyle name="千位分隔 3 2 4" xfId="2154" xr:uid="{00000000-0005-0000-0000-00003E100000}"/>
    <cellStyle name="千位分隔 3 2 4 2" xfId="2155" xr:uid="{00000000-0005-0000-0000-00003F100000}"/>
    <cellStyle name="千位分隔 3 2 4 2 2" xfId="4642" xr:uid="{00000000-0005-0000-0000-000040100000}"/>
    <cellStyle name="千位分隔 3 2 4 3" xfId="2156" xr:uid="{00000000-0005-0000-0000-000041100000}"/>
    <cellStyle name="千位分隔 3 2 4 3 2" xfId="4643" xr:uid="{00000000-0005-0000-0000-000042100000}"/>
    <cellStyle name="千位分隔 3 2 4 4" xfId="2157" xr:uid="{00000000-0005-0000-0000-000043100000}"/>
    <cellStyle name="千位分隔 3 2 4 4 2" xfId="4644" xr:uid="{00000000-0005-0000-0000-000044100000}"/>
    <cellStyle name="千位分隔 3 2 4 5" xfId="4641" xr:uid="{00000000-0005-0000-0000-000045100000}"/>
    <cellStyle name="千位分隔 3 2 5" xfId="2158" xr:uid="{00000000-0005-0000-0000-000046100000}"/>
    <cellStyle name="千位分隔 3 2 5 2" xfId="4645" xr:uid="{00000000-0005-0000-0000-000047100000}"/>
    <cellStyle name="千位分隔 3 2 6" xfId="2159" xr:uid="{00000000-0005-0000-0000-000048100000}"/>
    <cellStyle name="千位分隔 3 2 6 2" xfId="4646" xr:uid="{00000000-0005-0000-0000-000049100000}"/>
    <cellStyle name="千位分隔 3 2 7" xfId="2160" xr:uid="{00000000-0005-0000-0000-00004A100000}"/>
    <cellStyle name="千位分隔 3 2 7 2" xfId="4647" xr:uid="{00000000-0005-0000-0000-00004B100000}"/>
    <cellStyle name="千位分隔 3 2 8" xfId="4633" xr:uid="{00000000-0005-0000-0000-00004C100000}"/>
    <cellStyle name="千位分隔 3 3" xfId="1408" xr:uid="{00000000-0005-0000-0000-00004D100000}"/>
    <cellStyle name="千位分隔 3 3 2" xfId="1410" xr:uid="{00000000-0005-0000-0000-00004E100000}"/>
    <cellStyle name="千位分隔 3 3 2 2" xfId="4649" xr:uid="{00000000-0005-0000-0000-00004F100000}"/>
    <cellStyle name="千位分隔 3 3 3" xfId="1414" xr:uid="{00000000-0005-0000-0000-000050100000}"/>
    <cellStyle name="千位分隔 3 3 3 2" xfId="4650" xr:uid="{00000000-0005-0000-0000-000051100000}"/>
    <cellStyle name="千位分隔 3 3 4" xfId="2161" xr:uid="{00000000-0005-0000-0000-000052100000}"/>
    <cellStyle name="千位分隔 3 3 4 2" xfId="4651" xr:uid="{00000000-0005-0000-0000-000053100000}"/>
    <cellStyle name="千位分隔 3 3 5" xfId="4648" xr:uid="{00000000-0005-0000-0000-000054100000}"/>
    <cellStyle name="千位分隔 3 4" xfId="1416" xr:uid="{00000000-0005-0000-0000-000055100000}"/>
    <cellStyle name="千位分隔 3 4 2" xfId="1419" xr:uid="{00000000-0005-0000-0000-000056100000}"/>
    <cellStyle name="千位分隔 3 4 2 2" xfId="4653" xr:uid="{00000000-0005-0000-0000-000057100000}"/>
    <cellStyle name="千位分隔 3 4 3" xfId="2163" xr:uid="{00000000-0005-0000-0000-000058100000}"/>
    <cellStyle name="千位分隔 3 4 3 2" xfId="4654" xr:uid="{00000000-0005-0000-0000-000059100000}"/>
    <cellStyle name="千位分隔 3 4 4" xfId="2164" xr:uid="{00000000-0005-0000-0000-00005A100000}"/>
    <cellStyle name="千位分隔 3 4 4 2" xfId="4655" xr:uid="{00000000-0005-0000-0000-00005B100000}"/>
    <cellStyle name="千位分隔 3 4 5" xfId="4652" xr:uid="{00000000-0005-0000-0000-00005C100000}"/>
    <cellStyle name="千位分隔 3 5" xfId="1421" xr:uid="{00000000-0005-0000-0000-00005D100000}"/>
    <cellStyle name="千位分隔 3 5 2" xfId="2165" xr:uid="{00000000-0005-0000-0000-00005E100000}"/>
    <cellStyle name="千位分隔 3 5 2 2" xfId="4657" xr:uid="{00000000-0005-0000-0000-00005F100000}"/>
    <cellStyle name="千位分隔 3 5 3" xfId="2166" xr:uid="{00000000-0005-0000-0000-000060100000}"/>
    <cellStyle name="千位分隔 3 5 3 2" xfId="4658" xr:uid="{00000000-0005-0000-0000-000061100000}"/>
    <cellStyle name="千位分隔 3 5 4" xfId="4656" xr:uid="{00000000-0005-0000-0000-000062100000}"/>
    <cellStyle name="千位分隔 3 6" xfId="2167" xr:uid="{00000000-0005-0000-0000-000063100000}"/>
    <cellStyle name="千位分隔 3 6 2" xfId="225" xr:uid="{00000000-0005-0000-0000-000064100000}"/>
    <cellStyle name="千位分隔 3 6 2 2" xfId="4660" xr:uid="{00000000-0005-0000-0000-000065100000}"/>
    <cellStyle name="千位分隔 3 6 3" xfId="2168" xr:uid="{00000000-0005-0000-0000-000066100000}"/>
    <cellStyle name="千位分隔 3 6 3 2" xfId="4661" xr:uid="{00000000-0005-0000-0000-000067100000}"/>
    <cellStyle name="千位分隔 3 6 4" xfId="2169" xr:uid="{00000000-0005-0000-0000-000068100000}"/>
    <cellStyle name="千位分隔 3 6 4 2" xfId="4662" xr:uid="{00000000-0005-0000-0000-000069100000}"/>
    <cellStyle name="千位分隔 3 6 5" xfId="4659" xr:uid="{00000000-0005-0000-0000-00006A100000}"/>
    <cellStyle name="千位分隔 3 7" xfId="2170" xr:uid="{00000000-0005-0000-0000-00006B100000}"/>
    <cellStyle name="千位分隔 3 7 2" xfId="4663" xr:uid="{00000000-0005-0000-0000-00006C100000}"/>
    <cellStyle name="千位分隔 3 8" xfId="2171" xr:uid="{00000000-0005-0000-0000-00006D100000}"/>
    <cellStyle name="千位分隔 3 8 2" xfId="4664" xr:uid="{00000000-0005-0000-0000-00006E100000}"/>
    <cellStyle name="千位分隔 3 9" xfId="2172" xr:uid="{00000000-0005-0000-0000-00006F100000}"/>
    <cellStyle name="千位分隔 3 9 2" xfId="4665" xr:uid="{00000000-0005-0000-0000-000070100000}"/>
    <cellStyle name="千位分隔 4" xfId="1423" xr:uid="{00000000-0005-0000-0000-000071100000}"/>
    <cellStyle name="千位分隔 4 10" xfId="4666" xr:uid="{00000000-0005-0000-0000-000072100000}"/>
    <cellStyle name="千位分隔 4 2" xfId="1425" xr:uid="{00000000-0005-0000-0000-000073100000}"/>
    <cellStyle name="千位分隔 4 2 2" xfId="1428" xr:uid="{00000000-0005-0000-0000-000074100000}"/>
    <cellStyle name="千位分隔 4 2 2 2" xfId="1430" xr:uid="{00000000-0005-0000-0000-000075100000}"/>
    <cellStyle name="千位分隔 4 2 2 2 2" xfId="4669" xr:uid="{00000000-0005-0000-0000-000076100000}"/>
    <cellStyle name="千位分隔 4 2 2 3" xfId="1768" xr:uid="{00000000-0005-0000-0000-000077100000}"/>
    <cellStyle name="千位分隔 4 2 2 3 2" xfId="4670" xr:uid="{00000000-0005-0000-0000-000078100000}"/>
    <cellStyle name="千位分隔 4 2 2 4" xfId="1770" xr:uid="{00000000-0005-0000-0000-000079100000}"/>
    <cellStyle name="千位分隔 4 2 2 4 2" xfId="4671" xr:uid="{00000000-0005-0000-0000-00007A100000}"/>
    <cellStyle name="千位分隔 4 2 2 5" xfId="4668" xr:uid="{00000000-0005-0000-0000-00007B100000}"/>
    <cellStyle name="千位分隔 4 2 3" xfId="1433" xr:uid="{00000000-0005-0000-0000-00007C100000}"/>
    <cellStyle name="千位分隔 4 2 3 2" xfId="1803" xr:uid="{00000000-0005-0000-0000-00007D100000}"/>
    <cellStyle name="千位分隔 4 2 3 2 2" xfId="4673" xr:uid="{00000000-0005-0000-0000-00007E100000}"/>
    <cellStyle name="千位分隔 4 2 3 3" xfId="1805" xr:uid="{00000000-0005-0000-0000-00007F100000}"/>
    <cellStyle name="千位分隔 4 2 3 3 2" xfId="4674" xr:uid="{00000000-0005-0000-0000-000080100000}"/>
    <cellStyle name="千位分隔 4 2 3 4" xfId="4672" xr:uid="{00000000-0005-0000-0000-000081100000}"/>
    <cellStyle name="千位分隔 4 2 4" xfId="2173" xr:uid="{00000000-0005-0000-0000-000082100000}"/>
    <cellStyle name="千位分隔 4 2 4 2" xfId="1752" xr:uid="{00000000-0005-0000-0000-000083100000}"/>
    <cellStyle name="千位分隔 4 2 4 2 2" xfId="4676" xr:uid="{00000000-0005-0000-0000-000084100000}"/>
    <cellStyle name="千位分隔 4 2 4 3" xfId="1754" xr:uid="{00000000-0005-0000-0000-000085100000}"/>
    <cellStyle name="千位分隔 4 2 4 3 2" xfId="4677" xr:uid="{00000000-0005-0000-0000-000086100000}"/>
    <cellStyle name="千位分隔 4 2 4 4" xfId="2174" xr:uid="{00000000-0005-0000-0000-000087100000}"/>
    <cellStyle name="千位分隔 4 2 4 4 2" xfId="4678" xr:uid="{00000000-0005-0000-0000-000088100000}"/>
    <cellStyle name="千位分隔 4 2 4 5" xfId="4675" xr:uid="{00000000-0005-0000-0000-000089100000}"/>
    <cellStyle name="千位分隔 4 2 5" xfId="2175" xr:uid="{00000000-0005-0000-0000-00008A100000}"/>
    <cellStyle name="千位分隔 4 2 5 2" xfId="4679" xr:uid="{00000000-0005-0000-0000-00008B100000}"/>
    <cellStyle name="千位分隔 4 2 6" xfId="2176" xr:uid="{00000000-0005-0000-0000-00008C100000}"/>
    <cellStyle name="千位分隔 4 2 6 2" xfId="4680" xr:uid="{00000000-0005-0000-0000-00008D100000}"/>
    <cellStyle name="千位分隔 4 2 7" xfId="2177" xr:uid="{00000000-0005-0000-0000-00008E100000}"/>
    <cellStyle name="千位分隔 4 2 7 2" xfId="4681" xr:uid="{00000000-0005-0000-0000-00008F100000}"/>
    <cellStyle name="千位分隔 4 2 8" xfId="4667" xr:uid="{00000000-0005-0000-0000-000090100000}"/>
    <cellStyle name="千位分隔 4 3" xfId="1435" xr:uid="{00000000-0005-0000-0000-000091100000}"/>
    <cellStyle name="千位分隔 4 3 2" xfId="1437" xr:uid="{00000000-0005-0000-0000-000092100000}"/>
    <cellStyle name="千位分隔 4 3 2 2" xfId="4683" xr:uid="{00000000-0005-0000-0000-000093100000}"/>
    <cellStyle name="千位分隔 4 3 3" xfId="2178" xr:uid="{00000000-0005-0000-0000-000094100000}"/>
    <cellStyle name="千位分隔 4 3 3 2" xfId="4684" xr:uid="{00000000-0005-0000-0000-000095100000}"/>
    <cellStyle name="千位分隔 4 3 4" xfId="2179" xr:uid="{00000000-0005-0000-0000-000096100000}"/>
    <cellStyle name="千位分隔 4 3 4 2" xfId="4685" xr:uid="{00000000-0005-0000-0000-000097100000}"/>
    <cellStyle name="千位分隔 4 3 5" xfId="4682" xr:uid="{00000000-0005-0000-0000-000098100000}"/>
    <cellStyle name="千位分隔 4 4" xfId="1439" xr:uid="{00000000-0005-0000-0000-000099100000}"/>
    <cellStyle name="千位分隔 4 4 2" xfId="2180" xr:uid="{00000000-0005-0000-0000-00009A100000}"/>
    <cellStyle name="千位分隔 4 4 2 2" xfId="4687" xr:uid="{00000000-0005-0000-0000-00009B100000}"/>
    <cellStyle name="千位分隔 4 4 3" xfId="2181" xr:uid="{00000000-0005-0000-0000-00009C100000}"/>
    <cellStyle name="千位分隔 4 4 3 2" xfId="4688" xr:uid="{00000000-0005-0000-0000-00009D100000}"/>
    <cellStyle name="千位分隔 4 4 4" xfId="1811" xr:uid="{00000000-0005-0000-0000-00009E100000}"/>
    <cellStyle name="千位分隔 4 4 4 2" xfId="4689" xr:uid="{00000000-0005-0000-0000-00009F100000}"/>
    <cellStyle name="千位分隔 4 4 5" xfId="4686" xr:uid="{00000000-0005-0000-0000-0000A0100000}"/>
    <cellStyle name="千位分隔 4 5" xfId="2182" xr:uid="{00000000-0005-0000-0000-0000A1100000}"/>
    <cellStyle name="千位分隔 4 5 2" xfId="2183" xr:uid="{00000000-0005-0000-0000-0000A2100000}"/>
    <cellStyle name="千位分隔 4 5 2 2" xfId="4691" xr:uid="{00000000-0005-0000-0000-0000A3100000}"/>
    <cellStyle name="千位分隔 4 5 3" xfId="2184" xr:uid="{00000000-0005-0000-0000-0000A4100000}"/>
    <cellStyle name="千位分隔 4 5 3 2" xfId="4692" xr:uid="{00000000-0005-0000-0000-0000A5100000}"/>
    <cellStyle name="千位分隔 4 5 4" xfId="4690" xr:uid="{00000000-0005-0000-0000-0000A6100000}"/>
    <cellStyle name="千位分隔 4 6" xfId="76" xr:uid="{00000000-0005-0000-0000-0000A7100000}"/>
    <cellStyle name="千位分隔 4 6 2" xfId="376" xr:uid="{00000000-0005-0000-0000-0000A8100000}"/>
    <cellStyle name="千位分隔 4 6 2 2" xfId="4694" xr:uid="{00000000-0005-0000-0000-0000A9100000}"/>
    <cellStyle name="千位分隔 4 6 3" xfId="2185" xr:uid="{00000000-0005-0000-0000-0000AA100000}"/>
    <cellStyle name="千位分隔 4 6 3 2" xfId="4695" xr:uid="{00000000-0005-0000-0000-0000AB100000}"/>
    <cellStyle name="千位分隔 4 6 4" xfId="2186" xr:uid="{00000000-0005-0000-0000-0000AC100000}"/>
    <cellStyle name="千位分隔 4 6 4 2" xfId="4696" xr:uid="{00000000-0005-0000-0000-0000AD100000}"/>
    <cellStyle name="千位分隔 4 6 5" xfId="4693" xr:uid="{00000000-0005-0000-0000-0000AE100000}"/>
    <cellStyle name="千位分隔 4 7" xfId="2187" xr:uid="{00000000-0005-0000-0000-0000AF100000}"/>
    <cellStyle name="千位分隔 4 7 2" xfId="4697" xr:uid="{00000000-0005-0000-0000-0000B0100000}"/>
    <cellStyle name="千位分隔 4 8" xfId="2188" xr:uid="{00000000-0005-0000-0000-0000B1100000}"/>
    <cellStyle name="千位分隔 4 8 2" xfId="4698" xr:uid="{00000000-0005-0000-0000-0000B2100000}"/>
    <cellStyle name="千位分隔 4 9" xfId="2189" xr:uid="{00000000-0005-0000-0000-0000B3100000}"/>
    <cellStyle name="千位分隔 4 9 2" xfId="4699" xr:uid="{00000000-0005-0000-0000-0000B4100000}"/>
    <cellStyle name="千位分隔 5" xfId="497" xr:uid="{00000000-0005-0000-0000-0000B5100000}"/>
    <cellStyle name="千位分隔 5 2" xfId="500" xr:uid="{00000000-0005-0000-0000-0000B6100000}"/>
    <cellStyle name="千位分隔 5 2 2" xfId="4701" xr:uid="{00000000-0005-0000-0000-0000B7100000}"/>
    <cellStyle name="千位分隔 5 3" xfId="503" xr:uid="{00000000-0005-0000-0000-0000B8100000}"/>
    <cellStyle name="千位分隔 5 3 2" xfId="4702" xr:uid="{00000000-0005-0000-0000-0000B9100000}"/>
    <cellStyle name="千位分隔 5 4" xfId="506" xr:uid="{00000000-0005-0000-0000-0000BA100000}"/>
    <cellStyle name="千位分隔 5 4 2" xfId="4703" xr:uid="{00000000-0005-0000-0000-0000BB100000}"/>
    <cellStyle name="千位分隔 5 5" xfId="4700" xr:uid="{00000000-0005-0000-0000-0000BC100000}"/>
    <cellStyle name="千位分隔 6" xfId="509" xr:uid="{00000000-0005-0000-0000-0000BD100000}"/>
    <cellStyle name="千位分隔 6 2" xfId="512" xr:uid="{00000000-0005-0000-0000-0000BE100000}"/>
    <cellStyle name="千位分隔 6 2 2" xfId="4705" xr:uid="{00000000-0005-0000-0000-0000BF100000}"/>
    <cellStyle name="千位分隔 6 3" xfId="515" xr:uid="{00000000-0005-0000-0000-0000C0100000}"/>
    <cellStyle name="千位分隔 6 3 2" xfId="4706" xr:uid="{00000000-0005-0000-0000-0000C1100000}"/>
    <cellStyle name="千位分隔 6 4" xfId="4704" xr:uid="{00000000-0005-0000-0000-0000C2100000}"/>
    <cellStyle name="千位分隔 7" xfId="418" xr:uid="{00000000-0005-0000-0000-0000C3100000}"/>
    <cellStyle name="千位分隔 7 2" xfId="4707" xr:uid="{00000000-0005-0000-0000-0000C4100000}"/>
    <cellStyle name="千位分隔 8" xfId="429" xr:uid="{00000000-0005-0000-0000-0000C5100000}"/>
    <cellStyle name="千位分隔 8 2" xfId="4708" xr:uid="{00000000-0005-0000-0000-0000C6100000}"/>
    <cellStyle name="千位分隔 9" xfId="435" xr:uid="{00000000-0005-0000-0000-0000C7100000}"/>
    <cellStyle name="千位分隔 9 2" xfId="4709" xr:uid="{00000000-0005-0000-0000-0000C8100000}"/>
    <cellStyle name="钎霖_laroux" xfId="2191" xr:uid="{00000000-0005-0000-0000-0000C9100000}"/>
    <cellStyle name="强调文字颜色 1" xfId="816" xr:uid="{00000000-0005-0000-0000-0000CA100000}"/>
    <cellStyle name="强调文字颜色 1 2" xfId="819" xr:uid="{00000000-0005-0000-0000-0000CB100000}"/>
    <cellStyle name="强调文字颜色 1 2 2" xfId="2192" xr:uid="{00000000-0005-0000-0000-0000CC100000}"/>
    <cellStyle name="强调文字颜色 1 2 2 2" xfId="2193" xr:uid="{00000000-0005-0000-0000-0000CD100000}"/>
    <cellStyle name="强调文字颜色 1 2 2 2 2" xfId="2194" xr:uid="{00000000-0005-0000-0000-0000CE100000}"/>
    <cellStyle name="强调文字颜色 1 2 2 2 2 2" xfId="4712" xr:uid="{00000000-0005-0000-0000-0000CF100000}"/>
    <cellStyle name="强调文字颜色 1 2 2 2 3" xfId="2732" xr:uid="{00000000-0005-0000-0000-0000D0100000}"/>
    <cellStyle name="强调文字颜色 1 2 2 3" xfId="2195" xr:uid="{00000000-0005-0000-0000-0000D1100000}"/>
    <cellStyle name="强调文字颜色 1 2 2 3 2" xfId="2733" xr:uid="{00000000-0005-0000-0000-0000D2100000}"/>
    <cellStyle name="强调文字颜色 1 2 2 4" xfId="2731" xr:uid="{00000000-0005-0000-0000-0000D3100000}"/>
    <cellStyle name="强调文字颜色 1 2 3" xfId="2196" xr:uid="{00000000-0005-0000-0000-0000D4100000}"/>
    <cellStyle name="强调文字颜色 1 2 3 2" xfId="1249" xr:uid="{00000000-0005-0000-0000-0000D5100000}"/>
    <cellStyle name="强调文字颜色 1 2 3 2 2" xfId="1251" xr:uid="{00000000-0005-0000-0000-0000D6100000}"/>
    <cellStyle name="强调文字颜色 1 2 3 2 2 2" xfId="4715" xr:uid="{00000000-0005-0000-0000-0000D7100000}"/>
    <cellStyle name="强调文字颜色 1 2 3 2 3" xfId="4714" xr:uid="{00000000-0005-0000-0000-0000D8100000}"/>
    <cellStyle name="强调文字颜色 1 2 3 3" xfId="1267" xr:uid="{00000000-0005-0000-0000-0000D9100000}"/>
    <cellStyle name="强调文字颜色 1 2 3 3 2" xfId="4716" xr:uid="{00000000-0005-0000-0000-0000DA100000}"/>
    <cellStyle name="强调文字颜色 1 2 3 4" xfId="2734" xr:uid="{00000000-0005-0000-0000-0000DB100000}"/>
    <cellStyle name="强调文字颜色 1 2 3 5" xfId="4713" xr:uid="{00000000-0005-0000-0000-0000DC100000}"/>
    <cellStyle name="强调文字颜色 1 2 4" xfId="2197" xr:uid="{00000000-0005-0000-0000-0000DD100000}"/>
    <cellStyle name="强调文字颜色 1 2 4 2" xfId="2199" xr:uid="{00000000-0005-0000-0000-0000DE100000}"/>
    <cellStyle name="强调文字颜色 1 2 4 2 2" xfId="4718" xr:uid="{00000000-0005-0000-0000-0000DF100000}"/>
    <cellStyle name="强调文字颜色 1 2 4 3" xfId="4717" xr:uid="{00000000-0005-0000-0000-0000E0100000}"/>
    <cellStyle name="强调文字颜色 1 2 5" xfId="2200" xr:uid="{00000000-0005-0000-0000-0000E1100000}"/>
    <cellStyle name="强调文字颜色 1 2 5 2" xfId="4719" xr:uid="{00000000-0005-0000-0000-0000E2100000}"/>
    <cellStyle name="强调文字颜色 1 2 6" xfId="2730" xr:uid="{00000000-0005-0000-0000-0000E3100000}"/>
    <cellStyle name="强调文字颜色 1 2 7" xfId="4711" xr:uid="{00000000-0005-0000-0000-0000E4100000}"/>
    <cellStyle name="强调文字颜色 1 3" xfId="1568" xr:uid="{00000000-0005-0000-0000-0000E5100000}"/>
    <cellStyle name="强调文字颜色 1 3 2" xfId="2201" xr:uid="{00000000-0005-0000-0000-0000E6100000}"/>
    <cellStyle name="强调文字颜色 1 3 2 2" xfId="2202" xr:uid="{00000000-0005-0000-0000-0000E7100000}"/>
    <cellStyle name="强调文字颜色 1 3 2 2 2" xfId="2203" xr:uid="{00000000-0005-0000-0000-0000E8100000}"/>
    <cellStyle name="强调文字颜色 1 3 2 2 2 2" xfId="4722" xr:uid="{00000000-0005-0000-0000-0000E9100000}"/>
    <cellStyle name="强调文字颜色 1 3 2 2 3" xfId="4721" xr:uid="{00000000-0005-0000-0000-0000EA100000}"/>
    <cellStyle name="强调文字颜色 1 3 2 3" xfId="1836" xr:uid="{00000000-0005-0000-0000-0000EB100000}"/>
    <cellStyle name="强调文字颜色 1 3 2 3 2" xfId="4723" xr:uid="{00000000-0005-0000-0000-0000EC100000}"/>
    <cellStyle name="强调文字颜色 1 3 2 4" xfId="4720" xr:uid="{00000000-0005-0000-0000-0000ED100000}"/>
    <cellStyle name="强调文字颜色 1 3 3" xfId="2204" xr:uid="{00000000-0005-0000-0000-0000EE100000}"/>
    <cellStyle name="强调文字颜色 1 3 3 2" xfId="2205" xr:uid="{00000000-0005-0000-0000-0000EF100000}"/>
    <cellStyle name="强调文字颜色 1 3 3 2 2" xfId="4725" xr:uid="{00000000-0005-0000-0000-0000F0100000}"/>
    <cellStyle name="强调文字颜色 1 3 3 3" xfId="4724" xr:uid="{00000000-0005-0000-0000-0000F1100000}"/>
    <cellStyle name="强调文字颜色 1 3 4" xfId="1400" xr:uid="{00000000-0005-0000-0000-0000F2100000}"/>
    <cellStyle name="强调文字颜色 1 3 4 2" xfId="4726" xr:uid="{00000000-0005-0000-0000-0000F3100000}"/>
    <cellStyle name="强调文字颜色 1 3 5" xfId="2735" xr:uid="{00000000-0005-0000-0000-0000F4100000}"/>
    <cellStyle name="强调文字颜色 1 4" xfId="1570" xr:uid="{00000000-0005-0000-0000-0000F5100000}"/>
    <cellStyle name="强调文字颜色 1 4 2" xfId="2206" xr:uid="{00000000-0005-0000-0000-0000F6100000}"/>
    <cellStyle name="强调文字颜色 1 4 2 2" xfId="2207" xr:uid="{00000000-0005-0000-0000-0000F7100000}"/>
    <cellStyle name="强调文字颜色 1 4 2 2 2" xfId="4729" xr:uid="{00000000-0005-0000-0000-0000F8100000}"/>
    <cellStyle name="强调文字颜色 1 4 2 3" xfId="4728" xr:uid="{00000000-0005-0000-0000-0000F9100000}"/>
    <cellStyle name="强调文字颜色 1 4 3" xfId="2208" xr:uid="{00000000-0005-0000-0000-0000FA100000}"/>
    <cellStyle name="强调文字颜色 1 4 3 2" xfId="4730" xr:uid="{00000000-0005-0000-0000-0000FB100000}"/>
    <cellStyle name="强调文字颜色 1 4 4" xfId="4727" xr:uid="{00000000-0005-0000-0000-0000FC100000}"/>
    <cellStyle name="强调文字颜色 1 5" xfId="1308" xr:uid="{00000000-0005-0000-0000-0000FD100000}"/>
    <cellStyle name="强调文字颜色 1 5 2" xfId="1311" xr:uid="{00000000-0005-0000-0000-0000FE100000}"/>
    <cellStyle name="强调文字颜色 1 5 2 2" xfId="1693" xr:uid="{00000000-0005-0000-0000-0000FF100000}"/>
    <cellStyle name="强调文字颜色 1 5 2 2 2" xfId="4733" xr:uid="{00000000-0005-0000-0000-000000110000}"/>
    <cellStyle name="强调文字颜色 1 5 2 3" xfId="4732" xr:uid="{00000000-0005-0000-0000-000001110000}"/>
    <cellStyle name="强调文字颜色 1 5 3" xfId="2210" xr:uid="{00000000-0005-0000-0000-000002110000}"/>
    <cellStyle name="强调文字颜色 1 5 3 2" xfId="4734" xr:uid="{00000000-0005-0000-0000-000003110000}"/>
    <cellStyle name="强调文字颜色 1 5 4" xfId="4731" xr:uid="{00000000-0005-0000-0000-000004110000}"/>
    <cellStyle name="强调文字颜色 1 6" xfId="1313" xr:uid="{00000000-0005-0000-0000-000005110000}"/>
    <cellStyle name="强调文字颜色 1 6 2" xfId="2211" xr:uid="{00000000-0005-0000-0000-000006110000}"/>
    <cellStyle name="强调文字颜色 1 6 2 2" xfId="4736" xr:uid="{00000000-0005-0000-0000-000007110000}"/>
    <cellStyle name="强调文字颜色 1 6 3" xfId="4735" xr:uid="{00000000-0005-0000-0000-000008110000}"/>
    <cellStyle name="强调文字颜色 1 7" xfId="2212" xr:uid="{00000000-0005-0000-0000-000009110000}"/>
    <cellStyle name="强调文字颜色 1 7 2" xfId="4737" xr:uid="{00000000-0005-0000-0000-00000A110000}"/>
    <cellStyle name="强调文字颜色 1 8" xfId="2729" xr:uid="{00000000-0005-0000-0000-00000B110000}"/>
    <cellStyle name="强调文字颜色 1 9" xfId="4710" xr:uid="{00000000-0005-0000-0000-00000C110000}"/>
    <cellStyle name="强调文字颜色 2" xfId="822" xr:uid="{00000000-0005-0000-0000-00000D110000}"/>
    <cellStyle name="强调文字颜色 2 2" xfId="1572" xr:uid="{00000000-0005-0000-0000-00000E110000}"/>
    <cellStyle name="强调文字颜色 2 2 2" xfId="2213" xr:uid="{00000000-0005-0000-0000-00000F110000}"/>
    <cellStyle name="强调文字颜色 2 2 2 2" xfId="556" xr:uid="{00000000-0005-0000-0000-000010110000}"/>
    <cellStyle name="强调文字颜色 2 2 2 2 2" xfId="210" xr:uid="{00000000-0005-0000-0000-000011110000}"/>
    <cellStyle name="强调文字颜色 2 2 2 2 2 2" xfId="4740" xr:uid="{00000000-0005-0000-0000-000012110000}"/>
    <cellStyle name="强调文字颜色 2 2 2 2 3" xfId="2739" xr:uid="{00000000-0005-0000-0000-000013110000}"/>
    <cellStyle name="强调文字颜色 2 2 2 3" xfId="490" xr:uid="{00000000-0005-0000-0000-000014110000}"/>
    <cellStyle name="强调文字颜色 2 2 2 3 2" xfId="2740" xr:uid="{00000000-0005-0000-0000-000015110000}"/>
    <cellStyle name="强调文字颜色 2 2 2 4" xfId="2738" xr:uid="{00000000-0005-0000-0000-000016110000}"/>
    <cellStyle name="强调文字颜色 2 2 3" xfId="2214" xr:uid="{00000000-0005-0000-0000-000017110000}"/>
    <cellStyle name="强调文字颜色 2 2 3 2" xfId="574" xr:uid="{00000000-0005-0000-0000-000018110000}"/>
    <cellStyle name="强调文字颜色 2 2 3 2 2" xfId="63" xr:uid="{00000000-0005-0000-0000-000019110000}"/>
    <cellStyle name="强调文字颜色 2 2 3 2 2 2" xfId="4743" xr:uid="{00000000-0005-0000-0000-00001A110000}"/>
    <cellStyle name="强调文字颜色 2 2 3 2 3" xfId="4742" xr:uid="{00000000-0005-0000-0000-00001B110000}"/>
    <cellStyle name="强调文字颜色 2 2 3 3" xfId="581" xr:uid="{00000000-0005-0000-0000-00001C110000}"/>
    <cellStyle name="强调文字颜色 2 2 3 3 2" xfId="4744" xr:uid="{00000000-0005-0000-0000-00001D110000}"/>
    <cellStyle name="强调文字颜色 2 2 3 4" xfId="2741" xr:uid="{00000000-0005-0000-0000-00001E110000}"/>
    <cellStyle name="强调文字颜色 2 2 3 5" xfId="4741" xr:uid="{00000000-0005-0000-0000-00001F110000}"/>
    <cellStyle name="强调文字颜色 2 2 4" xfId="2215" xr:uid="{00000000-0005-0000-0000-000020110000}"/>
    <cellStyle name="强调文字颜色 2 2 4 2" xfId="598" xr:uid="{00000000-0005-0000-0000-000021110000}"/>
    <cellStyle name="强调文字颜色 2 2 4 2 2" xfId="4746" xr:uid="{00000000-0005-0000-0000-000022110000}"/>
    <cellStyle name="强调文字颜色 2 2 4 3" xfId="4745" xr:uid="{00000000-0005-0000-0000-000023110000}"/>
    <cellStyle name="强调文字颜色 2 2 5" xfId="2198" xr:uid="{00000000-0005-0000-0000-000024110000}"/>
    <cellStyle name="强调文字颜色 2 2 5 2" xfId="4747" xr:uid="{00000000-0005-0000-0000-000025110000}"/>
    <cellStyle name="强调文字颜色 2 2 6" xfId="2737" xr:uid="{00000000-0005-0000-0000-000026110000}"/>
    <cellStyle name="强调文字颜色 2 2 7" xfId="4739" xr:uid="{00000000-0005-0000-0000-000027110000}"/>
    <cellStyle name="强调文字颜色 2 3" xfId="1574" xr:uid="{00000000-0005-0000-0000-000028110000}"/>
    <cellStyle name="强调文字颜色 2 3 2" xfId="2217" xr:uid="{00000000-0005-0000-0000-000029110000}"/>
    <cellStyle name="强调文字颜色 2 3 2 2" xfId="1685" xr:uid="{00000000-0005-0000-0000-00002A110000}"/>
    <cellStyle name="强调文字颜色 2 3 2 2 2" xfId="2219" xr:uid="{00000000-0005-0000-0000-00002B110000}"/>
    <cellStyle name="强调文字颜色 2 3 2 2 2 2" xfId="4750" xr:uid="{00000000-0005-0000-0000-00002C110000}"/>
    <cellStyle name="强调文字颜色 2 3 2 2 3" xfId="4749" xr:uid="{00000000-0005-0000-0000-00002D110000}"/>
    <cellStyle name="强调文字颜色 2 3 2 3" xfId="535" xr:uid="{00000000-0005-0000-0000-00002E110000}"/>
    <cellStyle name="强调文字颜色 2 3 2 3 2" xfId="4751" xr:uid="{00000000-0005-0000-0000-00002F110000}"/>
    <cellStyle name="强调文字颜色 2 3 2 4" xfId="4748" xr:uid="{00000000-0005-0000-0000-000030110000}"/>
    <cellStyle name="强调文字颜色 2 3 3" xfId="1852" xr:uid="{00000000-0005-0000-0000-000031110000}"/>
    <cellStyle name="强调文字颜色 2 3 3 2" xfId="1727" xr:uid="{00000000-0005-0000-0000-000032110000}"/>
    <cellStyle name="强调文字颜色 2 3 3 2 2" xfId="4753" xr:uid="{00000000-0005-0000-0000-000033110000}"/>
    <cellStyle name="强调文字颜色 2 3 3 3" xfId="4752" xr:uid="{00000000-0005-0000-0000-000034110000}"/>
    <cellStyle name="强调文字颜色 2 3 4" xfId="1427" xr:uid="{00000000-0005-0000-0000-000035110000}"/>
    <cellStyle name="强调文字颜色 2 3 4 2" xfId="4754" xr:uid="{00000000-0005-0000-0000-000036110000}"/>
    <cellStyle name="强调文字颜色 2 3 5" xfId="2742" xr:uid="{00000000-0005-0000-0000-000037110000}"/>
    <cellStyle name="强调文字颜色 2 4" xfId="2220" xr:uid="{00000000-0005-0000-0000-000038110000}"/>
    <cellStyle name="强调文字颜色 2 4 2" xfId="2221" xr:uid="{00000000-0005-0000-0000-000039110000}"/>
    <cellStyle name="强调文字颜色 2 4 2 2" xfId="2222" xr:uid="{00000000-0005-0000-0000-00003A110000}"/>
    <cellStyle name="强调文字颜色 2 4 2 2 2" xfId="4757" xr:uid="{00000000-0005-0000-0000-00003B110000}"/>
    <cellStyle name="强调文字颜色 2 4 2 3" xfId="4756" xr:uid="{00000000-0005-0000-0000-00003C110000}"/>
    <cellStyle name="强调文字颜色 2 4 3" xfId="2223" xr:uid="{00000000-0005-0000-0000-00003D110000}"/>
    <cellStyle name="强调文字颜色 2 4 3 2" xfId="4758" xr:uid="{00000000-0005-0000-0000-00003E110000}"/>
    <cellStyle name="强调文字颜色 2 4 4" xfId="4755" xr:uid="{00000000-0005-0000-0000-00003F110000}"/>
    <cellStyle name="强调文字颜色 2 5" xfId="1317" xr:uid="{00000000-0005-0000-0000-000040110000}"/>
    <cellStyle name="强调文字颜色 2 5 2" xfId="2224" xr:uid="{00000000-0005-0000-0000-000041110000}"/>
    <cellStyle name="强调文字颜色 2 5 2 2" xfId="2225" xr:uid="{00000000-0005-0000-0000-000042110000}"/>
    <cellStyle name="强调文字颜色 2 5 2 2 2" xfId="4761" xr:uid="{00000000-0005-0000-0000-000043110000}"/>
    <cellStyle name="强调文字颜色 2 5 2 3" xfId="4760" xr:uid="{00000000-0005-0000-0000-000044110000}"/>
    <cellStyle name="强调文字颜色 2 5 3" xfId="2226" xr:uid="{00000000-0005-0000-0000-000045110000}"/>
    <cellStyle name="强调文字颜色 2 5 3 2" xfId="4762" xr:uid="{00000000-0005-0000-0000-000046110000}"/>
    <cellStyle name="强调文字颜色 2 5 4" xfId="4759" xr:uid="{00000000-0005-0000-0000-000047110000}"/>
    <cellStyle name="强调文字颜色 2 6" xfId="2227" xr:uid="{00000000-0005-0000-0000-000048110000}"/>
    <cellStyle name="强调文字颜色 2 6 2" xfId="2228" xr:uid="{00000000-0005-0000-0000-000049110000}"/>
    <cellStyle name="强调文字颜色 2 6 2 2" xfId="4764" xr:uid="{00000000-0005-0000-0000-00004A110000}"/>
    <cellStyle name="强调文字颜色 2 6 3" xfId="4763" xr:uid="{00000000-0005-0000-0000-00004B110000}"/>
    <cellStyle name="强调文字颜色 2 7" xfId="2229" xr:uid="{00000000-0005-0000-0000-00004C110000}"/>
    <cellStyle name="强调文字颜色 2 7 2" xfId="4765" xr:uid="{00000000-0005-0000-0000-00004D110000}"/>
    <cellStyle name="强调文字颜色 2 8" xfId="2736" xr:uid="{00000000-0005-0000-0000-00004E110000}"/>
    <cellStyle name="强调文字颜色 2 9" xfId="4738" xr:uid="{00000000-0005-0000-0000-00004F110000}"/>
    <cellStyle name="强调文字颜色 3" xfId="1576" xr:uid="{00000000-0005-0000-0000-000050110000}"/>
    <cellStyle name="强调文字颜色 3 2" xfId="1579" xr:uid="{00000000-0005-0000-0000-000051110000}"/>
    <cellStyle name="强调文字颜色 3 2 2" xfId="2230" xr:uid="{00000000-0005-0000-0000-000052110000}"/>
    <cellStyle name="强调文字颜色 3 2 2 2" xfId="172" xr:uid="{00000000-0005-0000-0000-000053110000}"/>
    <cellStyle name="强调文字颜色 3 2 2 2 2" xfId="174" xr:uid="{00000000-0005-0000-0000-000054110000}"/>
    <cellStyle name="强调文字颜色 3 2 2 2 2 2" xfId="4768" xr:uid="{00000000-0005-0000-0000-000055110000}"/>
    <cellStyle name="强调文字颜色 3 2 2 2 3" xfId="2746" xr:uid="{00000000-0005-0000-0000-000056110000}"/>
    <cellStyle name="强调文字颜色 3 2 2 3" xfId="176" xr:uid="{00000000-0005-0000-0000-000057110000}"/>
    <cellStyle name="强调文字颜色 3 2 2 3 2" xfId="2747" xr:uid="{00000000-0005-0000-0000-000058110000}"/>
    <cellStyle name="强调文字颜色 3 2 2 4" xfId="2745" xr:uid="{00000000-0005-0000-0000-000059110000}"/>
    <cellStyle name="强调文字颜色 3 2 3" xfId="2231" xr:uid="{00000000-0005-0000-0000-00005A110000}"/>
    <cellStyle name="强调文字颜色 3 2 3 2" xfId="186" xr:uid="{00000000-0005-0000-0000-00005B110000}"/>
    <cellStyle name="强调文字颜色 3 2 3 2 2" xfId="2232" xr:uid="{00000000-0005-0000-0000-00005C110000}"/>
    <cellStyle name="强调文字颜色 3 2 3 2 2 2" xfId="4771" xr:uid="{00000000-0005-0000-0000-00005D110000}"/>
    <cellStyle name="强调文字颜色 3 2 3 2 3" xfId="4770" xr:uid="{00000000-0005-0000-0000-00005E110000}"/>
    <cellStyle name="强调文字颜色 3 2 3 3" xfId="1293" xr:uid="{00000000-0005-0000-0000-00005F110000}"/>
    <cellStyle name="强调文字颜色 3 2 3 3 2" xfId="4772" xr:uid="{00000000-0005-0000-0000-000060110000}"/>
    <cellStyle name="强调文字颜色 3 2 3 4" xfId="2748" xr:uid="{00000000-0005-0000-0000-000061110000}"/>
    <cellStyle name="强调文字颜色 3 2 3 5" xfId="4769" xr:uid="{00000000-0005-0000-0000-000062110000}"/>
    <cellStyle name="强调文字颜色 3 2 4" xfId="2233" xr:uid="{00000000-0005-0000-0000-000063110000}"/>
    <cellStyle name="强调文字颜色 3 2 4 2" xfId="191" xr:uid="{00000000-0005-0000-0000-000064110000}"/>
    <cellStyle name="强调文字颜色 3 2 4 2 2" xfId="4774" xr:uid="{00000000-0005-0000-0000-000065110000}"/>
    <cellStyle name="强调文字颜色 3 2 4 3" xfId="4773" xr:uid="{00000000-0005-0000-0000-000066110000}"/>
    <cellStyle name="强调文字颜色 3 2 5" xfId="1403" xr:uid="{00000000-0005-0000-0000-000067110000}"/>
    <cellStyle name="强调文字颜色 3 2 5 2" xfId="4775" xr:uid="{00000000-0005-0000-0000-000068110000}"/>
    <cellStyle name="强调文字颜色 3 2 6" xfId="2744" xr:uid="{00000000-0005-0000-0000-000069110000}"/>
    <cellStyle name="强调文字颜色 3 2 7" xfId="4767" xr:uid="{00000000-0005-0000-0000-00006A110000}"/>
    <cellStyle name="强调文字颜色 3 3" xfId="1581" xr:uid="{00000000-0005-0000-0000-00006B110000}"/>
    <cellStyle name="强调文字颜色 3 3 2" xfId="2234" xr:uid="{00000000-0005-0000-0000-00006C110000}"/>
    <cellStyle name="强调文字颜色 3 3 2 2" xfId="246" xr:uid="{00000000-0005-0000-0000-00006D110000}"/>
    <cellStyle name="强调文字颜色 3 3 2 2 2" xfId="249" xr:uid="{00000000-0005-0000-0000-00006E110000}"/>
    <cellStyle name="强调文字颜色 3 3 2 2 2 2" xfId="4778" xr:uid="{00000000-0005-0000-0000-00006F110000}"/>
    <cellStyle name="强调文字颜色 3 3 2 2 3" xfId="4777" xr:uid="{00000000-0005-0000-0000-000070110000}"/>
    <cellStyle name="强调文字颜色 3 3 2 3" xfId="262" xr:uid="{00000000-0005-0000-0000-000071110000}"/>
    <cellStyle name="强调文字颜色 3 3 2 3 2" xfId="4779" xr:uid="{00000000-0005-0000-0000-000072110000}"/>
    <cellStyle name="强调文字颜色 3 3 2 4" xfId="4776" xr:uid="{00000000-0005-0000-0000-000073110000}"/>
    <cellStyle name="强调文字颜色 3 3 3" xfId="855" xr:uid="{00000000-0005-0000-0000-000074110000}"/>
    <cellStyle name="强调文字颜色 3 3 3 2" xfId="276" xr:uid="{00000000-0005-0000-0000-000075110000}"/>
    <cellStyle name="强调文字颜色 3 3 3 2 2" xfId="4781" xr:uid="{00000000-0005-0000-0000-000076110000}"/>
    <cellStyle name="强调文字颜色 3 3 3 3" xfId="4780" xr:uid="{00000000-0005-0000-0000-000077110000}"/>
    <cellStyle name="强调文字颜色 3 3 4" xfId="857" xr:uid="{00000000-0005-0000-0000-000078110000}"/>
    <cellStyle name="强调文字颜色 3 3 4 2" xfId="4782" xr:uid="{00000000-0005-0000-0000-000079110000}"/>
    <cellStyle name="强调文字颜色 3 3 5" xfId="2749" xr:uid="{00000000-0005-0000-0000-00007A110000}"/>
    <cellStyle name="强调文字颜色 3 4" xfId="1583" xr:uid="{00000000-0005-0000-0000-00007B110000}"/>
    <cellStyle name="强调文字颜色 3 4 2" xfId="1700" xr:uid="{00000000-0005-0000-0000-00007C110000}"/>
    <cellStyle name="强调文字颜色 3 4 2 2" xfId="2235" xr:uid="{00000000-0005-0000-0000-00007D110000}"/>
    <cellStyle name="强调文字颜色 3 4 2 2 2" xfId="4785" xr:uid="{00000000-0005-0000-0000-00007E110000}"/>
    <cellStyle name="强调文字颜色 3 4 2 3" xfId="4784" xr:uid="{00000000-0005-0000-0000-00007F110000}"/>
    <cellStyle name="强调文字颜色 3 4 3" xfId="861" xr:uid="{00000000-0005-0000-0000-000080110000}"/>
    <cellStyle name="强调文字颜色 3 4 3 2" xfId="4786" xr:uid="{00000000-0005-0000-0000-000081110000}"/>
    <cellStyle name="强调文字颜色 3 4 4" xfId="4783" xr:uid="{00000000-0005-0000-0000-000082110000}"/>
    <cellStyle name="强调文字颜色 3 5" xfId="2236" xr:uid="{00000000-0005-0000-0000-000083110000}"/>
    <cellStyle name="强调文字颜色 3 5 2" xfId="1705" xr:uid="{00000000-0005-0000-0000-000084110000}"/>
    <cellStyle name="强调文字颜色 3 5 2 2" xfId="2237" xr:uid="{00000000-0005-0000-0000-000085110000}"/>
    <cellStyle name="强调文字颜色 3 5 2 2 2" xfId="4789" xr:uid="{00000000-0005-0000-0000-000086110000}"/>
    <cellStyle name="强调文字颜色 3 5 2 3" xfId="4788" xr:uid="{00000000-0005-0000-0000-000087110000}"/>
    <cellStyle name="强调文字颜色 3 5 3" xfId="2238" xr:uid="{00000000-0005-0000-0000-000088110000}"/>
    <cellStyle name="强调文字颜色 3 5 3 2" xfId="4790" xr:uid="{00000000-0005-0000-0000-000089110000}"/>
    <cellStyle name="强调文字颜色 3 5 4" xfId="4787" xr:uid="{00000000-0005-0000-0000-00008A110000}"/>
    <cellStyle name="强调文字颜色 3 6" xfId="2239" xr:uid="{00000000-0005-0000-0000-00008B110000}"/>
    <cellStyle name="强调文字颜色 3 6 2" xfId="1709" xr:uid="{00000000-0005-0000-0000-00008C110000}"/>
    <cellStyle name="强调文字颜色 3 6 2 2" xfId="4792" xr:uid="{00000000-0005-0000-0000-00008D110000}"/>
    <cellStyle name="强调文字颜色 3 6 3" xfId="4791" xr:uid="{00000000-0005-0000-0000-00008E110000}"/>
    <cellStyle name="强调文字颜色 3 7" xfId="2240" xr:uid="{00000000-0005-0000-0000-00008F110000}"/>
    <cellStyle name="强调文字颜色 3 7 2" xfId="4793" xr:uid="{00000000-0005-0000-0000-000090110000}"/>
    <cellStyle name="强调文字颜色 3 8" xfId="2743" xr:uid="{00000000-0005-0000-0000-000091110000}"/>
    <cellStyle name="强调文字颜色 3 9" xfId="4766" xr:uid="{00000000-0005-0000-0000-000092110000}"/>
    <cellStyle name="强调文字颜色 4" xfId="1585" xr:uid="{00000000-0005-0000-0000-000093110000}"/>
    <cellStyle name="强调文字颜色 4 2" xfId="2241" xr:uid="{00000000-0005-0000-0000-000094110000}"/>
    <cellStyle name="强调文字颜色 4 2 2" xfId="2242" xr:uid="{00000000-0005-0000-0000-000095110000}"/>
    <cellStyle name="强调文字颜色 4 2 2 2" xfId="437" xr:uid="{00000000-0005-0000-0000-000096110000}"/>
    <cellStyle name="强调文字颜色 4 2 2 2 2" xfId="179" xr:uid="{00000000-0005-0000-0000-000097110000}"/>
    <cellStyle name="强调文字颜色 4 2 2 2 2 2" xfId="4796" xr:uid="{00000000-0005-0000-0000-000098110000}"/>
    <cellStyle name="强调文字颜色 4 2 2 2 3" xfId="2753" xr:uid="{00000000-0005-0000-0000-000099110000}"/>
    <cellStyle name="强调文字颜色 4 2 2 3" xfId="446" xr:uid="{00000000-0005-0000-0000-00009A110000}"/>
    <cellStyle name="强调文字颜色 4 2 2 3 2" xfId="2754" xr:uid="{00000000-0005-0000-0000-00009B110000}"/>
    <cellStyle name="强调文字颜色 4 2 2 4" xfId="2752" xr:uid="{00000000-0005-0000-0000-00009C110000}"/>
    <cellStyle name="强调文字颜色 4 2 3" xfId="2243" xr:uid="{00000000-0005-0000-0000-00009D110000}"/>
    <cellStyle name="强调文字颜色 4 2 3 2" xfId="459" xr:uid="{00000000-0005-0000-0000-00009E110000}"/>
    <cellStyle name="强调文字颜色 4 2 3 2 2" xfId="267" xr:uid="{00000000-0005-0000-0000-00009F110000}"/>
    <cellStyle name="强调文字颜色 4 2 3 2 2 2" xfId="4799" xr:uid="{00000000-0005-0000-0000-0000A0110000}"/>
    <cellStyle name="强调文字颜色 4 2 3 2 3" xfId="4798" xr:uid="{00000000-0005-0000-0000-0000A1110000}"/>
    <cellStyle name="强调文字颜色 4 2 3 3" xfId="544" xr:uid="{00000000-0005-0000-0000-0000A2110000}"/>
    <cellStyle name="强调文字颜色 4 2 3 3 2" xfId="4800" xr:uid="{00000000-0005-0000-0000-0000A3110000}"/>
    <cellStyle name="强调文字颜色 4 2 3 4" xfId="2755" xr:uid="{00000000-0005-0000-0000-0000A4110000}"/>
    <cellStyle name="强调文字颜色 4 2 3 5" xfId="4797" xr:uid="{00000000-0005-0000-0000-0000A5110000}"/>
    <cellStyle name="强调文字颜色 4 2 4" xfId="2244" xr:uid="{00000000-0005-0000-0000-0000A6110000}"/>
    <cellStyle name="强调文字颜色 4 2 4 2" xfId="390" xr:uid="{00000000-0005-0000-0000-0000A7110000}"/>
    <cellStyle name="强调文字颜色 4 2 4 2 2" xfId="4802" xr:uid="{00000000-0005-0000-0000-0000A8110000}"/>
    <cellStyle name="强调文字颜色 4 2 4 3" xfId="4801" xr:uid="{00000000-0005-0000-0000-0000A9110000}"/>
    <cellStyle name="强调文字颜色 4 2 5" xfId="1412" xr:uid="{00000000-0005-0000-0000-0000AA110000}"/>
    <cellStyle name="强调文字颜色 4 2 5 2" xfId="4803" xr:uid="{00000000-0005-0000-0000-0000AB110000}"/>
    <cellStyle name="强调文字颜色 4 2 6" xfId="2751" xr:uid="{00000000-0005-0000-0000-0000AC110000}"/>
    <cellStyle name="强调文字颜色 4 2 7" xfId="4795" xr:uid="{00000000-0005-0000-0000-0000AD110000}"/>
    <cellStyle name="强调文字颜色 4 3" xfId="2245" xr:uid="{00000000-0005-0000-0000-0000AE110000}"/>
    <cellStyle name="强调文字颜色 4 3 2" xfId="2246" xr:uid="{00000000-0005-0000-0000-0000AF110000}"/>
    <cellStyle name="强调文字颜色 4 3 2 2" xfId="471" xr:uid="{00000000-0005-0000-0000-0000B0110000}"/>
    <cellStyle name="强调文字颜色 4 3 2 2 2" xfId="451" xr:uid="{00000000-0005-0000-0000-0000B1110000}"/>
    <cellStyle name="强调文字颜色 4 3 2 2 2 2" xfId="4806" xr:uid="{00000000-0005-0000-0000-0000B2110000}"/>
    <cellStyle name="强调文字颜色 4 3 2 2 3" xfId="4805" xr:uid="{00000000-0005-0000-0000-0000B3110000}"/>
    <cellStyle name="强调文字颜色 4 3 2 3" xfId="479" xr:uid="{00000000-0005-0000-0000-0000B4110000}"/>
    <cellStyle name="强调文字颜色 4 3 2 3 2" xfId="4807" xr:uid="{00000000-0005-0000-0000-0000B5110000}"/>
    <cellStyle name="强调文字颜色 4 3 2 4" xfId="4804" xr:uid="{00000000-0005-0000-0000-0000B6110000}"/>
    <cellStyle name="强调文字颜色 4 3 3" xfId="868" xr:uid="{00000000-0005-0000-0000-0000B7110000}"/>
    <cellStyle name="强调文字颜色 4 3 3 2" xfId="34" xr:uid="{00000000-0005-0000-0000-0000B8110000}"/>
    <cellStyle name="强调文字颜色 4 3 3 2 2" xfId="4809" xr:uid="{00000000-0005-0000-0000-0000B9110000}"/>
    <cellStyle name="强调文字颜色 4 3 3 3" xfId="4808" xr:uid="{00000000-0005-0000-0000-0000BA110000}"/>
    <cellStyle name="强调文字颜色 4 3 4" xfId="870" xr:uid="{00000000-0005-0000-0000-0000BB110000}"/>
    <cellStyle name="强调文字颜色 4 3 4 2" xfId="4810" xr:uid="{00000000-0005-0000-0000-0000BC110000}"/>
    <cellStyle name="强调文字颜色 4 3 5" xfId="2756" xr:uid="{00000000-0005-0000-0000-0000BD110000}"/>
    <cellStyle name="强调文字颜色 4 4" xfId="2247" xr:uid="{00000000-0005-0000-0000-0000BE110000}"/>
    <cellStyle name="强调文字颜色 4 4 2" xfId="2248" xr:uid="{00000000-0005-0000-0000-0000BF110000}"/>
    <cellStyle name="强调文字颜色 4 4 2 2" xfId="2026" xr:uid="{00000000-0005-0000-0000-0000C0110000}"/>
    <cellStyle name="强调文字颜色 4 4 2 2 2" xfId="4813" xr:uid="{00000000-0005-0000-0000-0000C1110000}"/>
    <cellStyle name="强调文字颜色 4 4 2 3" xfId="4812" xr:uid="{00000000-0005-0000-0000-0000C2110000}"/>
    <cellStyle name="强调文字颜色 4 4 3" xfId="874" xr:uid="{00000000-0005-0000-0000-0000C3110000}"/>
    <cellStyle name="强调文字颜色 4 4 3 2" xfId="4814" xr:uid="{00000000-0005-0000-0000-0000C4110000}"/>
    <cellStyle name="强调文字颜色 4 4 4" xfId="4811" xr:uid="{00000000-0005-0000-0000-0000C5110000}"/>
    <cellStyle name="强调文字颜色 4 5" xfId="2249" xr:uid="{00000000-0005-0000-0000-0000C6110000}"/>
    <cellStyle name="强调文字颜色 4 5 2" xfId="2250" xr:uid="{00000000-0005-0000-0000-0000C7110000}"/>
    <cellStyle name="强调文字颜色 4 5 2 2" xfId="2251" xr:uid="{00000000-0005-0000-0000-0000C8110000}"/>
    <cellStyle name="强调文字颜色 4 5 2 2 2" xfId="4817" xr:uid="{00000000-0005-0000-0000-0000C9110000}"/>
    <cellStyle name="强调文字颜色 4 5 2 3" xfId="4816" xr:uid="{00000000-0005-0000-0000-0000CA110000}"/>
    <cellStyle name="强调文字颜色 4 5 3" xfId="2252" xr:uid="{00000000-0005-0000-0000-0000CB110000}"/>
    <cellStyle name="强调文字颜色 4 5 3 2" xfId="4818" xr:uid="{00000000-0005-0000-0000-0000CC110000}"/>
    <cellStyle name="强调文字颜色 4 5 4" xfId="4815" xr:uid="{00000000-0005-0000-0000-0000CD110000}"/>
    <cellStyle name="强调文字颜色 4 6" xfId="2253" xr:uid="{00000000-0005-0000-0000-0000CE110000}"/>
    <cellStyle name="强调文字颜色 4 6 2" xfId="2254" xr:uid="{00000000-0005-0000-0000-0000CF110000}"/>
    <cellStyle name="强调文字颜色 4 6 2 2" xfId="4820" xr:uid="{00000000-0005-0000-0000-0000D0110000}"/>
    <cellStyle name="强调文字颜色 4 6 3" xfId="4819" xr:uid="{00000000-0005-0000-0000-0000D1110000}"/>
    <cellStyle name="强调文字颜色 4 7" xfId="2255" xr:uid="{00000000-0005-0000-0000-0000D2110000}"/>
    <cellStyle name="强调文字颜色 4 7 2" xfId="4821" xr:uid="{00000000-0005-0000-0000-0000D3110000}"/>
    <cellStyle name="强调文字颜色 4 8" xfId="2750" xr:uid="{00000000-0005-0000-0000-0000D4110000}"/>
    <cellStyle name="强调文字颜色 4 9" xfId="4794" xr:uid="{00000000-0005-0000-0000-0000D5110000}"/>
    <cellStyle name="强调文字颜色 5" xfId="1176" xr:uid="{00000000-0005-0000-0000-0000D6110000}"/>
    <cellStyle name="强调文字颜色 5 2" xfId="1180" xr:uid="{00000000-0005-0000-0000-0000D7110000}"/>
    <cellStyle name="强调文字颜色 5 2 2" xfId="1203" xr:uid="{00000000-0005-0000-0000-0000D8110000}"/>
    <cellStyle name="强调文字颜色 5 2 2 2" xfId="2256" xr:uid="{00000000-0005-0000-0000-0000D9110000}"/>
    <cellStyle name="强调文字颜色 5 2 2 2 2" xfId="2257" xr:uid="{00000000-0005-0000-0000-0000DA110000}"/>
    <cellStyle name="强调文字颜色 5 2 2 2 2 2" xfId="4824" xr:uid="{00000000-0005-0000-0000-0000DB110000}"/>
    <cellStyle name="强调文字颜色 5 2 2 2 3" xfId="2760" xr:uid="{00000000-0005-0000-0000-0000DC110000}"/>
    <cellStyle name="强调文字颜色 5 2 2 3" xfId="2258" xr:uid="{00000000-0005-0000-0000-0000DD110000}"/>
    <cellStyle name="强调文字颜色 5 2 2 3 2" xfId="2761" xr:uid="{00000000-0005-0000-0000-0000DE110000}"/>
    <cellStyle name="强调文字颜色 5 2 2 4" xfId="2759" xr:uid="{00000000-0005-0000-0000-0000DF110000}"/>
    <cellStyle name="强调文字颜色 5 2 3" xfId="1205" xr:uid="{00000000-0005-0000-0000-0000E0110000}"/>
    <cellStyle name="强调文字颜色 5 2 3 2" xfId="2259" xr:uid="{00000000-0005-0000-0000-0000E1110000}"/>
    <cellStyle name="强调文字颜色 5 2 3 2 2" xfId="2260" xr:uid="{00000000-0005-0000-0000-0000E2110000}"/>
    <cellStyle name="强调文字颜色 5 2 3 2 2 2" xfId="4827" xr:uid="{00000000-0005-0000-0000-0000E3110000}"/>
    <cellStyle name="强调文字颜色 5 2 3 2 3" xfId="4826" xr:uid="{00000000-0005-0000-0000-0000E4110000}"/>
    <cellStyle name="强调文字颜色 5 2 3 3" xfId="2261" xr:uid="{00000000-0005-0000-0000-0000E5110000}"/>
    <cellStyle name="强调文字颜色 5 2 3 3 2" xfId="4828" xr:uid="{00000000-0005-0000-0000-0000E6110000}"/>
    <cellStyle name="强调文字颜色 5 2 3 4" xfId="2762" xr:uid="{00000000-0005-0000-0000-0000E7110000}"/>
    <cellStyle name="强调文字颜色 5 2 3 5" xfId="4825" xr:uid="{00000000-0005-0000-0000-0000E8110000}"/>
    <cellStyle name="强调文字颜色 5 2 4" xfId="2262" xr:uid="{00000000-0005-0000-0000-0000E9110000}"/>
    <cellStyle name="强调文字颜色 5 2 4 2" xfId="2263" xr:uid="{00000000-0005-0000-0000-0000EA110000}"/>
    <cellStyle name="强调文字颜色 5 2 4 2 2" xfId="4830" xr:uid="{00000000-0005-0000-0000-0000EB110000}"/>
    <cellStyle name="强调文字颜色 5 2 4 3" xfId="4829" xr:uid="{00000000-0005-0000-0000-0000EC110000}"/>
    <cellStyle name="强调文字颜色 5 2 5" xfId="2265" xr:uid="{00000000-0005-0000-0000-0000ED110000}"/>
    <cellStyle name="强调文字颜色 5 2 5 2" xfId="4831" xr:uid="{00000000-0005-0000-0000-0000EE110000}"/>
    <cellStyle name="强调文字颜色 5 2 6" xfId="2758" xr:uid="{00000000-0005-0000-0000-0000EF110000}"/>
    <cellStyle name="强调文字颜色 5 2 7" xfId="4823" xr:uid="{00000000-0005-0000-0000-0000F0110000}"/>
    <cellStyle name="强调文字颜色 5 3" xfId="2266" xr:uid="{00000000-0005-0000-0000-0000F1110000}"/>
    <cellStyle name="强调文字颜色 5 3 2" xfId="2267" xr:uid="{00000000-0005-0000-0000-0000F2110000}"/>
    <cellStyle name="强调文字颜色 5 3 2 2" xfId="2268" xr:uid="{00000000-0005-0000-0000-0000F3110000}"/>
    <cellStyle name="强调文字颜色 5 3 2 2 2" xfId="2269" xr:uid="{00000000-0005-0000-0000-0000F4110000}"/>
    <cellStyle name="强调文字颜色 5 3 2 2 2 2" xfId="4834" xr:uid="{00000000-0005-0000-0000-0000F5110000}"/>
    <cellStyle name="强调文字颜色 5 3 2 2 3" xfId="4833" xr:uid="{00000000-0005-0000-0000-0000F6110000}"/>
    <cellStyle name="强调文字颜色 5 3 2 3" xfId="2270" xr:uid="{00000000-0005-0000-0000-0000F7110000}"/>
    <cellStyle name="强调文字颜色 5 3 2 3 2" xfId="4835" xr:uid="{00000000-0005-0000-0000-0000F8110000}"/>
    <cellStyle name="强调文字颜色 5 3 2 4" xfId="4832" xr:uid="{00000000-0005-0000-0000-0000F9110000}"/>
    <cellStyle name="强调文字颜色 5 3 3" xfId="879" xr:uid="{00000000-0005-0000-0000-0000FA110000}"/>
    <cellStyle name="强调文字颜色 5 3 3 2" xfId="2271" xr:uid="{00000000-0005-0000-0000-0000FB110000}"/>
    <cellStyle name="强调文字颜色 5 3 3 2 2" xfId="4837" xr:uid="{00000000-0005-0000-0000-0000FC110000}"/>
    <cellStyle name="强调文字颜色 5 3 3 3" xfId="4836" xr:uid="{00000000-0005-0000-0000-0000FD110000}"/>
    <cellStyle name="强调文字颜色 5 3 4" xfId="2272" xr:uid="{00000000-0005-0000-0000-0000FE110000}"/>
    <cellStyle name="强调文字颜色 5 3 4 2" xfId="4838" xr:uid="{00000000-0005-0000-0000-0000FF110000}"/>
    <cellStyle name="强调文字颜色 5 3 5" xfId="2763" xr:uid="{00000000-0005-0000-0000-000000120000}"/>
    <cellStyle name="强调文字颜色 5 4" xfId="2273" xr:uid="{00000000-0005-0000-0000-000001120000}"/>
    <cellStyle name="强调文字颜色 5 4 2" xfId="1917" xr:uid="{00000000-0005-0000-0000-000002120000}"/>
    <cellStyle name="强调文字颜色 5 4 2 2" xfId="2274" xr:uid="{00000000-0005-0000-0000-000003120000}"/>
    <cellStyle name="强调文字颜色 5 4 2 2 2" xfId="4841" xr:uid="{00000000-0005-0000-0000-000004120000}"/>
    <cellStyle name="强调文字颜色 5 4 2 3" xfId="4840" xr:uid="{00000000-0005-0000-0000-000005120000}"/>
    <cellStyle name="强调文字颜色 5 4 3" xfId="1919" xr:uid="{00000000-0005-0000-0000-000006120000}"/>
    <cellStyle name="强调文字颜色 5 4 3 2" xfId="4842" xr:uid="{00000000-0005-0000-0000-000007120000}"/>
    <cellStyle name="强调文字颜色 5 4 4" xfId="4839" xr:uid="{00000000-0005-0000-0000-000008120000}"/>
    <cellStyle name="强调文字颜色 5 5" xfId="2275" xr:uid="{00000000-0005-0000-0000-000009120000}"/>
    <cellStyle name="强调文字颜色 5 5 2" xfId="2276" xr:uid="{00000000-0005-0000-0000-00000A120000}"/>
    <cellStyle name="强调文字颜色 5 5 2 2" xfId="2278" xr:uid="{00000000-0005-0000-0000-00000B120000}"/>
    <cellStyle name="强调文字颜色 5 5 2 2 2" xfId="4845" xr:uid="{00000000-0005-0000-0000-00000C120000}"/>
    <cellStyle name="强调文字颜色 5 5 2 3" xfId="4844" xr:uid="{00000000-0005-0000-0000-00000D120000}"/>
    <cellStyle name="强调文字颜色 5 5 3" xfId="2279" xr:uid="{00000000-0005-0000-0000-00000E120000}"/>
    <cellStyle name="强调文字颜色 5 5 3 2" xfId="4846" xr:uid="{00000000-0005-0000-0000-00000F120000}"/>
    <cellStyle name="强调文字颜色 5 5 4" xfId="4843" xr:uid="{00000000-0005-0000-0000-000010120000}"/>
    <cellStyle name="强调文字颜色 5 6" xfId="2280" xr:uid="{00000000-0005-0000-0000-000011120000}"/>
    <cellStyle name="强调文字颜色 5 6 2" xfId="2281" xr:uid="{00000000-0005-0000-0000-000012120000}"/>
    <cellStyle name="强调文字颜色 5 6 2 2" xfId="4848" xr:uid="{00000000-0005-0000-0000-000013120000}"/>
    <cellStyle name="强调文字颜色 5 6 3" xfId="4847" xr:uid="{00000000-0005-0000-0000-000014120000}"/>
    <cellStyle name="强调文字颜色 5 7" xfId="2282" xr:uid="{00000000-0005-0000-0000-000015120000}"/>
    <cellStyle name="强调文字颜色 5 7 2" xfId="4849" xr:uid="{00000000-0005-0000-0000-000016120000}"/>
    <cellStyle name="强调文字颜色 5 8" xfId="2757" xr:uid="{00000000-0005-0000-0000-000017120000}"/>
    <cellStyle name="强调文字颜色 5 9" xfId="4822" xr:uid="{00000000-0005-0000-0000-000018120000}"/>
    <cellStyle name="强调文字颜色 6" xfId="1182" xr:uid="{00000000-0005-0000-0000-000019120000}"/>
    <cellStyle name="强调文字颜色 6 2" xfId="2283" xr:uid="{00000000-0005-0000-0000-00001A120000}"/>
    <cellStyle name="强调文字颜色 6 2 2" xfId="2284" xr:uid="{00000000-0005-0000-0000-00001B120000}"/>
    <cellStyle name="强调文字颜色 6 2 2 2" xfId="2285" xr:uid="{00000000-0005-0000-0000-00001C120000}"/>
    <cellStyle name="强调文字颜色 6 2 2 2 2" xfId="2286" xr:uid="{00000000-0005-0000-0000-00001D120000}"/>
    <cellStyle name="强调文字颜色 6 2 2 2 2 2" xfId="4852" xr:uid="{00000000-0005-0000-0000-00001E120000}"/>
    <cellStyle name="强调文字颜色 6 2 2 2 3" xfId="2767" xr:uid="{00000000-0005-0000-0000-00001F120000}"/>
    <cellStyle name="强调文字颜色 6 2 2 3" xfId="2287" xr:uid="{00000000-0005-0000-0000-000020120000}"/>
    <cellStyle name="强调文字颜色 6 2 2 3 2" xfId="2768" xr:uid="{00000000-0005-0000-0000-000021120000}"/>
    <cellStyle name="强调文字颜色 6 2 2 4" xfId="2766" xr:uid="{00000000-0005-0000-0000-000022120000}"/>
    <cellStyle name="强调文字颜色 6 2 3" xfId="2288" xr:uid="{00000000-0005-0000-0000-000023120000}"/>
    <cellStyle name="强调文字颜色 6 2 3 2" xfId="2289" xr:uid="{00000000-0005-0000-0000-000024120000}"/>
    <cellStyle name="强调文字颜色 6 2 3 2 2" xfId="2290" xr:uid="{00000000-0005-0000-0000-000025120000}"/>
    <cellStyle name="强调文字颜色 6 2 3 2 2 2" xfId="4855" xr:uid="{00000000-0005-0000-0000-000026120000}"/>
    <cellStyle name="强调文字颜色 6 2 3 2 3" xfId="4854" xr:uid="{00000000-0005-0000-0000-000027120000}"/>
    <cellStyle name="强调文字颜色 6 2 3 3" xfId="2291" xr:uid="{00000000-0005-0000-0000-000028120000}"/>
    <cellStyle name="强调文字颜色 6 2 3 3 2" xfId="4856" xr:uid="{00000000-0005-0000-0000-000029120000}"/>
    <cellStyle name="强调文字颜色 6 2 3 4" xfId="2769" xr:uid="{00000000-0005-0000-0000-00002A120000}"/>
    <cellStyle name="强调文字颜色 6 2 3 5" xfId="4853" xr:uid="{00000000-0005-0000-0000-00002B120000}"/>
    <cellStyle name="强调文字颜色 6 2 4" xfId="2292" xr:uid="{00000000-0005-0000-0000-00002C120000}"/>
    <cellStyle name="强调文字颜色 6 2 4 2" xfId="2293" xr:uid="{00000000-0005-0000-0000-00002D120000}"/>
    <cellStyle name="强调文字颜色 6 2 4 2 2" xfId="4858" xr:uid="{00000000-0005-0000-0000-00002E120000}"/>
    <cellStyle name="强调文字颜色 6 2 4 3" xfId="4857" xr:uid="{00000000-0005-0000-0000-00002F120000}"/>
    <cellStyle name="强调文字颜色 6 2 5" xfId="2294" xr:uid="{00000000-0005-0000-0000-000030120000}"/>
    <cellStyle name="强调文字颜色 6 2 5 2" xfId="4859" xr:uid="{00000000-0005-0000-0000-000031120000}"/>
    <cellStyle name="强调文字颜色 6 2 6" xfId="2765" xr:uid="{00000000-0005-0000-0000-000032120000}"/>
    <cellStyle name="强调文字颜色 6 2 7" xfId="4851" xr:uid="{00000000-0005-0000-0000-000033120000}"/>
    <cellStyle name="强调文字颜色 6 3" xfId="2295" xr:uid="{00000000-0005-0000-0000-000034120000}"/>
    <cellStyle name="强调文字颜色 6 3 2" xfId="2296" xr:uid="{00000000-0005-0000-0000-000035120000}"/>
    <cellStyle name="强调文字颜色 6 3 2 2" xfId="2297" xr:uid="{00000000-0005-0000-0000-000036120000}"/>
    <cellStyle name="强调文字颜色 6 3 2 2 2" xfId="2298" xr:uid="{00000000-0005-0000-0000-000037120000}"/>
    <cellStyle name="强调文字颜色 6 3 2 2 2 2" xfId="4862" xr:uid="{00000000-0005-0000-0000-000038120000}"/>
    <cellStyle name="强调文字颜色 6 3 2 2 3" xfId="4861" xr:uid="{00000000-0005-0000-0000-000039120000}"/>
    <cellStyle name="强调文字颜色 6 3 2 3" xfId="2299" xr:uid="{00000000-0005-0000-0000-00003A120000}"/>
    <cellStyle name="强调文字颜色 6 3 2 3 2" xfId="4863" xr:uid="{00000000-0005-0000-0000-00003B120000}"/>
    <cellStyle name="强调文字颜色 6 3 2 4" xfId="4860" xr:uid="{00000000-0005-0000-0000-00003C120000}"/>
    <cellStyle name="强调文字颜色 6 3 3" xfId="884" xr:uid="{00000000-0005-0000-0000-00003D120000}"/>
    <cellStyle name="强调文字颜色 6 3 3 2" xfId="2300" xr:uid="{00000000-0005-0000-0000-00003E120000}"/>
    <cellStyle name="强调文字颜色 6 3 3 2 2" xfId="4865" xr:uid="{00000000-0005-0000-0000-00003F120000}"/>
    <cellStyle name="强调文字颜色 6 3 3 3" xfId="4864" xr:uid="{00000000-0005-0000-0000-000040120000}"/>
    <cellStyle name="强调文字颜色 6 3 4" xfId="2301" xr:uid="{00000000-0005-0000-0000-000041120000}"/>
    <cellStyle name="强调文字颜色 6 3 4 2" xfId="4866" xr:uid="{00000000-0005-0000-0000-000042120000}"/>
    <cellStyle name="强调文字颜色 6 3 5" xfId="2770" xr:uid="{00000000-0005-0000-0000-000043120000}"/>
    <cellStyle name="强调文字颜色 6 4" xfId="2302" xr:uid="{00000000-0005-0000-0000-000044120000}"/>
    <cellStyle name="强调文字颜色 6 4 2" xfId="2303" xr:uid="{00000000-0005-0000-0000-000045120000}"/>
    <cellStyle name="强调文字颜色 6 4 2 2" xfId="2304" xr:uid="{00000000-0005-0000-0000-000046120000}"/>
    <cellStyle name="强调文字颜色 6 4 2 2 2" xfId="4869" xr:uid="{00000000-0005-0000-0000-000047120000}"/>
    <cellStyle name="强调文字颜色 6 4 2 3" xfId="4868" xr:uid="{00000000-0005-0000-0000-000048120000}"/>
    <cellStyle name="强调文字颜色 6 4 3" xfId="2305" xr:uid="{00000000-0005-0000-0000-000049120000}"/>
    <cellStyle name="强调文字颜色 6 4 3 2" xfId="4870" xr:uid="{00000000-0005-0000-0000-00004A120000}"/>
    <cellStyle name="强调文字颜色 6 4 4" xfId="4867" xr:uid="{00000000-0005-0000-0000-00004B120000}"/>
    <cellStyle name="强调文字颜色 6 5" xfId="2306" xr:uid="{00000000-0005-0000-0000-00004C120000}"/>
    <cellStyle name="强调文字颜色 6 5 2" xfId="2307" xr:uid="{00000000-0005-0000-0000-00004D120000}"/>
    <cellStyle name="强调文字颜色 6 5 2 2" xfId="1488" xr:uid="{00000000-0005-0000-0000-00004E120000}"/>
    <cellStyle name="强调文字颜色 6 5 2 2 2" xfId="4873" xr:uid="{00000000-0005-0000-0000-00004F120000}"/>
    <cellStyle name="强调文字颜色 6 5 2 3" xfId="4872" xr:uid="{00000000-0005-0000-0000-000050120000}"/>
    <cellStyle name="强调文字颜色 6 5 3" xfId="2308" xr:uid="{00000000-0005-0000-0000-000051120000}"/>
    <cellStyle name="强调文字颜色 6 5 3 2" xfId="4874" xr:uid="{00000000-0005-0000-0000-000052120000}"/>
    <cellStyle name="强调文字颜色 6 5 4" xfId="4871" xr:uid="{00000000-0005-0000-0000-000053120000}"/>
    <cellStyle name="强调文字颜色 6 6" xfId="2309" xr:uid="{00000000-0005-0000-0000-000054120000}"/>
    <cellStyle name="强调文字颜色 6 6 2" xfId="2310" xr:uid="{00000000-0005-0000-0000-000055120000}"/>
    <cellStyle name="强调文字颜色 6 6 2 2" xfId="4876" xr:uid="{00000000-0005-0000-0000-000056120000}"/>
    <cellStyle name="强调文字颜色 6 6 3" xfId="4875" xr:uid="{00000000-0005-0000-0000-000057120000}"/>
    <cellStyle name="强调文字颜色 6 7" xfId="2311" xr:uid="{00000000-0005-0000-0000-000058120000}"/>
    <cellStyle name="强调文字颜色 6 7 2" xfId="4877" xr:uid="{00000000-0005-0000-0000-000059120000}"/>
    <cellStyle name="强调文字颜色 6 8" xfId="2764" xr:uid="{00000000-0005-0000-0000-00005A120000}"/>
    <cellStyle name="强调文字颜色 6 9" xfId="4850" xr:uid="{00000000-0005-0000-0000-00005B120000}"/>
    <cellStyle name="适中" xfId="2312" xr:uid="{00000000-0005-0000-0000-00005C120000}"/>
    <cellStyle name="适中 2" xfId="1114" xr:uid="{00000000-0005-0000-0000-00005D120000}"/>
    <cellStyle name="适中 2 2" xfId="2313" xr:uid="{00000000-0005-0000-0000-00005E120000}"/>
    <cellStyle name="适中 2 2 2" xfId="1545" xr:uid="{00000000-0005-0000-0000-00005F120000}"/>
    <cellStyle name="适中 2 2 2 2" xfId="2314" xr:uid="{00000000-0005-0000-0000-000060120000}"/>
    <cellStyle name="适中 2 2 2 2 2" xfId="4878" xr:uid="{00000000-0005-0000-0000-000061120000}"/>
    <cellStyle name="适中 2 2 2 3" xfId="2774" xr:uid="{00000000-0005-0000-0000-000062120000}"/>
    <cellStyle name="适中 2 2 3" xfId="2315" xr:uid="{00000000-0005-0000-0000-000063120000}"/>
    <cellStyle name="适中 2 2 3 2" xfId="2775" xr:uid="{00000000-0005-0000-0000-000064120000}"/>
    <cellStyle name="适中 2 2 4" xfId="2773" xr:uid="{00000000-0005-0000-0000-000065120000}"/>
    <cellStyle name="适中 2 3" xfId="2316" xr:uid="{00000000-0005-0000-0000-000066120000}"/>
    <cellStyle name="适中 2 3 2" xfId="2317" xr:uid="{00000000-0005-0000-0000-000067120000}"/>
    <cellStyle name="适中 2 3 2 2" xfId="4879" xr:uid="{00000000-0005-0000-0000-000068120000}"/>
    <cellStyle name="适中 2 3 3" xfId="2776" xr:uid="{00000000-0005-0000-0000-000069120000}"/>
    <cellStyle name="适中 2 4" xfId="674" xr:uid="{00000000-0005-0000-0000-00006A120000}"/>
    <cellStyle name="适中 2 4 2" xfId="4880" xr:uid="{00000000-0005-0000-0000-00006B120000}"/>
    <cellStyle name="适中 2 5" xfId="2772" xr:uid="{00000000-0005-0000-0000-00006C120000}"/>
    <cellStyle name="适中 3" xfId="2318" xr:uid="{00000000-0005-0000-0000-00006D120000}"/>
    <cellStyle name="适中 3 2" xfId="2319" xr:uid="{00000000-0005-0000-0000-00006E120000}"/>
    <cellStyle name="适中 3 2 2" xfId="2320" xr:uid="{00000000-0005-0000-0000-00006F120000}"/>
    <cellStyle name="适中 3 2 2 2" xfId="2321" xr:uid="{00000000-0005-0000-0000-000070120000}"/>
    <cellStyle name="适中 3 2 2 2 2" xfId="4883" xr:uid="{00000000-0005-0000-0000-000071120000}"/>
    <cellStyle name="适中 3 2 2 3" xfId="4882" xr:uid="{00000000-0005-0000-0000-000072120000}"/>
    <cellStyle name="适中 3 2 3" xfId="2322" xr:uid="{00000000-0005-0000-0000-000073120000}"/>
    <cellStyle name="适中 3 2 3 2" xfId="4884" xr:uid="{00000000-0005-0000-0000-000074120000}"/>
    <cellStyle name="适中 3 2 4" xfId="4881" xr:uid="{00000000-0005-0000-0000-000075120000}"/>
    <cellStyle name="适中 3 3" xfId="2323" xr:uid="{00000000-0005-0000-0000-000076120000}"/>
    <cellStyle name="适中 3 3 2" xfId="2324" xr:uid="{00000000-0005-0000-0000-000077120000}"/>
    <cellStyle name="适中 3 3 2 2" xfId="4886" xr:uid="{00000000-0005-0000-0000-000078120000}"/>
    <cellStyle name="适中 3 3 3" xfId="4885" xr:uid="{00000000-0005-0000-0000-000079120000}"/>
    <cellStyle name="适中 3 4" xfId="678" xr:uid="{00000000-0005-0000-0000-00007A120000}"/>
    <cellStyle name="适中 3 4 2" xfId="4887" xr:uid="{00000000-0005-0000-0000-00007B120000}"/>
    <cellStyle name="适中 3 5" xfId="2777" xr:uid="{00000000-0005-0000-0000-00007C120000}"/>
    <cellStyle name="适中 4" xfId="2325" xr:uid="{00000000-0005-0000-0000-00007D120000}"/>
    <cellStyle name="适中 4 2" xfId="2326" xr:uid="{00000000-0005-0000-0000-00007E120000}"/>
    <cellStyle name="适中 4 2 2" xfId="2327" xr:uid="{00000000-0005-0000-0000-00007F120000}"/>
    <cellStyle name="适中 4 2 2 2" xfId="4890" xr:uid="{00000000-0005-0000-0000-000080120000}"/>
    <cellStyle name="适中 4 2 3" xfId="4889" xr:uid="{00000000-0005-0000-0000-000081120000}"/>
    <cellStyle name="适中 4 3" xfId="2328" xr:uid="{00000000-0005-0000-0000-000082120000}"/>
    <cellStyle name="适中 4 3 2" xfId="4891" xr:uid="{00000000-0005-0000-0000-000083120000}"/>
    <cellStyle name="适中 4 4" xfId="4888" xr:uid="{00000000-0005-0000-0000-000084120000}"/>
    <cellStyle name="适中 5" xfId="2329" xr:uid="{00000000-0005-0000-0000-000085120000}"/>
    <cellStyle name="适中 5 2" xfId="2330" xr:uid="{00000000-0005-0000-0000-000086120000}"/>
    <cellStyle name="适中 5 2 2" xfId="2331" xr:uid="{00000000-0005-0000-0000-000087120000}"/>
    <cellStyle name="适中 5 2 2 2" xfId="4894" xr:uid="{00000000-0005-0000-0000-000088120000}"/>
    <cellStyle name="适中 5 2 3" xfId="4893" xr:uid="{00000000-0005-0000-0000-000089120000}"/>
    <cellStyle name="适中 5 3" xfId="2332" xr:uid="{00000000-0005-0000-0000-00008A120000}"/>
    <cellStyle name="适中 5 3 2" xfId="4895" xr:uid="{00000000-0005-0000-0000-00008B120000}"/>
    <cellStyle name="适中 5 4" xfId="4892" xr:uid="{00000000-0005-0000-0000-00008C120000}"/>
    <cellStyle name="适中 6" xfId="2333" xr:uid="{00000000-0005-0000-0000-00008D120000}"/>
    <cellStyle name="适中 6 2" xfId="2334" xr:uid="{00000000-0005-0000-0000-00008E120000}"/>
    <cellStyle name="适中 6 2 2" xfId="4897" xr:uid="{00000000-0005-0000-0000-00008F120000}"/>
    <cellStyle name="适中 6 3" xfId="4896" xr:uid="{00000000-0005-0000-0000-000090120000}"/>
    <cellStyle name="适中 7" xfId="2335" xr:uid="{00000000-0005-0000-0000-000091120000}"/>
    <cellStyle name="适中 7 2" xfId="4898" xr:uid="{00000000-0005-0000-0000-000092120000}"/>
    <cellStyle name="适中 8" xfId="2771" xr:uid="{00000000-0005-0000-0000-000093120000}"/>
    <cellStyle name="输出" xfId="85" xr:uid="{00000000-0005-0000-0000-000094120000}"/>
    <cellStyle name="输出 2" xfId="563" xr:uid="{00000000-0005-0000-0000-000095120000}"/>
    <cellStyle name="输出 2 2" xfId="2336" xr:uid="{00000000-0005-0000-0000-000096120000}"/>
    <cellStyle name="输出 2 2 2" xfId="1650" xr:uid="{00000000-0005-0000-0000-000097120000}"/>
    <cellStyle name="输出 2 2 2 2" xfId="1652" xr:uid="{00000000-0005-0000-0000-000098120000}"/>
    <cellStyle name="输出 2 2 2 2 2" xfId="4901" xr:uid="{00000000-0005-0000-0000-000099120000}"/>
    <cellStyle name="输出 2 2 2 3" xfId="2781" xr:uid="{00000000-0005-0000-0000-00009A120000}"/>
    <cellStyle name="输出 2 2 3" xfId="1655" xr:uid="{00000000-0005-0000-0000-00009B120000}"/>
    <cellStyle name="输出 2 2 3 2" xfId="2782" xr:uid="{00000000-0005-0000-0000-00009C120000}"/>
    <cellStyle name="输出 2 2 4" xfId="2780" xr:uid="{00000000-0005-0000-0000-00009D120000}"/>
    <cellStyle name="输出 2 3" xfId="2337" xr:uid="{00000000-0005-0000-0000-00009E120000}"/>
    <cellStyle name="输出 2 3 2" xfId="1661" xr:uid="{00000000-0005-0000-0000-00009F120000}"/>
    <cellStyle name="输出 2 3 2 2" xfId="2338" xr:uid="{00000000-0005-0000-0000-0000A0120000}"/>
    <cellStyle name="输出 2 3 2 2 2" xfId="4904" xr:uid="{00000000-0005-0000-0000-0000A1120000}"/>
    <cellStyle name="输出 2 3 2 3" xfId="4903" xr:uid="{00000000-0005-0000-0000-0000A2120000}"/>
    <cellStyle name="输出 2 3 3" xfId="1663" xr:uid="{00000000-0005-0000-0000-0000A3120000}"/>
    <cellStyle name="输出 2 3 3 2" xfId="4905" xr:uid="{00000000-0005-0000-0000-0000A4120000}"/>
    <cellStyle name="输出 2 3 4" xfId="2783" xr:uid="{00000000-0005-0000-0000-0000A5120000}"/>
    <cellStyle name="输出 2 3 5" xfId="4902" xr:uid="{00000000-0005-0000-0000-0000A6120000}"/>
    <cellStyle name="输出 2 4" xfId="2339" xr:uid="{00000000-0005-0000-0000-0000A7120000}"/>
    <cellStyle name="输出 2 4 2" xfId="1667" xr:uid="{00000000-0005-0000-0000-0000A8120000}"/>
    <cellStyle name="输出 2 4 2 2" xfId="4907" xr:uid="{00000000-0005-0000-0000-0000A9120000}"/>
    <cellStyle name="输出 2 4 3" xfId="4906" xr:uid="{00000000-0005-0000-0000-0000AA120000}"/>
    <cellStyle name="输出 2 5" xfId="1864" xr:uid="{00000000-0005-0000-0000-0000AB120000}"/>
    <cellStyle name="输出 2 5 2" xfId="4908" xr:uid="{00000000-0005-0000-0000-0000AC120000}"/>
    <cellStyle name="输出 2 6" xfId="2779" xr:uid="{00000000-0005-0000-0000-0000AD120000}"/>
    <cellStyle name="输出 2 7" xfId="4900" xr:uid="{00000000-0005-0000-0000-0000AE120000}"/>
    <cellStyle name="输出 3" xfId="2340" xr:uid="{00000000-0005-0000-0000-0000AF120000}"/>
    <cellStyle name="输出 3 2" xfId="2341" xr:uid="{00000000-0005-0000-0000-0000B0120000}"/>
    <cellStyle name="输出 3 2 2" xfId="2083" xr:uid="{00000000-0005-0000-0000-0000B1120000}"/>
    <cellStyle name="输出 3 2 2 2" xfId="2342" xr:uid="{00000000-0005-0000-0000-0000B2120000}"/>
    <cellStyle name="输出 3 2 2 2 2" xfId="4911" xr:uid="{00000000-0005-0000-0000-0000B3120000}"/>
    <cellStyle name="输出 3 2 2 3" xfId="4910" xr:uid="{00000000-0005-0000-0000-0000B4120000}"/>
    <cellStyle name="输出 3 2 3" xfId="2343" xr:uid="{00000000-0005-0000-0000-0000B5120000}"/>
    <cellStyle name="输出 3 2 3 2" xfId="4912" xr:uid="{00000000-0005-0000-0000-0000B6120000}"/>
    <cellStyle name="输出 3 2 4" xfId="4909" xr:uid="{00000000-0005-0000-0000-0000B7120000}"/>
    <cellStyle name="输出 3 3" xfId="2344" xr:uid="{00000000-0005-0000-0000-0000B8120000}"/>
    <cellStyle name="输出 3 3 2" xfId="2345" xr:uid="{00000000-0005-0000-0000-0000B9120000}"/>
    <cellStyle name="输出 3 3 2 2" xfId="4914" xr:uid="{00000000-0005-0000-0000-0000BA120000}"/>
    <cellStyle name="输出 3 3 3" xfId="4913" xr:uid="{00000000-0005-0000-0000-0000BB120000}"/>
    <cellStyle name="输出 3 4" xfId="2346" xr:uid="{00000000-0005-0000-0000-0000BC120000}"/>
    <cellStyle name="输出 3 4 2" xfId="4915" xr:uid="{00000000-0005-0000-0000-0000BD120000}"/>
    <cellStyle name="输出 3 5" xfId="2784" xr:uid="{00000000-0005-0000-0000-0000BE120000}"/>
    <cellStyle name="输出 4" xfId="1310" xr:uid="{00000000-0005-0000-0000-0000BF120000}"/>
    <cellStyle name="输出 4 2" xfId="1692" xr:uid="{00000000-0005-0000-0000-0000C0120000}"/>
    <cellStyle name="输出 4 2 2" xfId="1696" xr:uid="{00000000-0005-0000-0000-0000C1120000}"/>
    <cellStyle name="输出 4 2 2 2" xfId="4918" xr:uid="{00000000-0005-0000-0000-0000C2120000}"/>
    <cellStyle name="输出 4 2 3" xfId="4917" xr:uid="{00000000-0005-0000-0000-0000C3120000}"/>
    <cellStyle name="输出 4 3" xfId="1730" xr:uid="{00000000-0005-0000-0000-0000C4120000}"/>
    <cellStyle name="输出 4 3 2" xfId="4919" xr:uid="{00000000-0005-0000-0000-0000C5120000}"/>
    <cellStyle name="输出 4 4" xfId="4916" xr:uid="{00000000-0005-0000-0000-0000C6120000}"/>
    <cellStyle name="输出 5" xfId="2209" xr:uid="{00000000-0005-0000-0000-0000C7120000}"/>
    <cellStyle name="输出 5 2" xfId="2347" xr:uid="{00000000-0005-0000-0000-0000C8120000}"/>
    <cellStyle name="输出 5 2 2" xfId="2348" xr:uid="{00000000-0005-0000-0000-0000C9120000}"/>
    <cellStyle name="输出 5 2 2 2" xfId="4922" xr:uid="{00000000-0005-0000-0000-0000CA120000}"/>
    <cellStyle name="输出 5 2 3" xfId="4921" xr:uid="{00000000-0005-0000-0000-0000CB120000}"/>
    <cellStyle name="输出 5 3" xfId="2349" xr:uid="{00000000-0005-0000-0000-0000CC120000}"/>
    <cellStyle name="输出 5 3 2" xfId="4923" xr:uid="{00000000-0005-0000-0000-0000CD120000}"/>
    <cellStyle name="输出 5 4" xfId="4920" xr:uid="{00000000-0005-0000-0000-0000CE120000}"/>
    <cellStyle name="输出 6" xfId="1418" xr:uid="{00000000-0005-0000-0000-0000CF120000}"/>
    <cellStyle name="输出 6 2" xfId="2264" xr:uid="{00000000-0005-0000-0000-0000D0120000}"/>
    <cellStyle name="输出 6 2 2" xfId="4925" xr:uid="{00000000-0005-0000-0000-0000D1120000}"/>
    <cellStyle name="输出 6 3" xfId="4924" xr:uid="{00000000-0005-0000-0000-0000D2120000}"/>
    <cellStyle name="输出 7" xfId="2162" xr:uid="{00000000-0005-0000-0000-0000D3120000}"/>
    <cellStyle name="输出 7 2" xfId="4926" xr:uid="{00000000-0005-0000-0000-0000D4120000}"/>
    <cellStyle name="输出 8" xfId="2778" xr:uid="{00000000-0005-0000-0000-0000D5120000}"/>
    <cellStyle name="输出 9" xfId="4899" xr:uid="{00000000-0005-0000-0000-0000D6120000}"/>
    <cellStyle name="输入" xfId="2216" xr:uid="{00000000-0005-0000-0000-0000D7120000}"/>
    <cellStyle name="输入 2" xfId="1684" xr:uid="{00000000-0005-0000-0000-0000D8120000}"/>
    <cellStyle name="输入 2 2" xfId="2218" xr:uid="{00000000-0005-0000-0000-0000D9120000}"/>
    <cellStyle name="输入 2 2 2" xfId="2350" xr:uid="{00000000-0005-0000-0000-0000DA120000}"/>
    <cellStyle name="输入 2 2 2 2" xfId="2351" xr:uid="{00000000-0005-0000-0000-0000DB120000}"/>
    <cellStyle name="输入 2 2 2 2 2" xfId="4927" xr:uid="{00000000-0005-0000-0000-0000DC120000}"/>
    <cellStyle name="输入 2 2 2 3" xfId="2788" xr:uid="{00000000-0005-0000-0000-0000DD120000}"/>
    <cellStyle name="输入 2 2 3" xfId="2352" xr:uid="{00000000-0005-0000-0000-0000DE120000}"/>
    <cellStyle name="输入 2 2 3 2" xfId="2789" xr:uid="{00000000-0005-0000-0000-0000DF120000}"/>
    <cellStyle name="输入 2 2 4" xfId="2787" xr:uid="{00000000-0005-0000-0000-0000E0120000}"/>
    <cellStyle name="输入 2 3" xfId="2353" xr:uid="{00000000-0005-0000-0000-0000E1120000}"/>
    <cellStyle name="输入 2 3 2" xfId="2354" xr:uid="{00000000-0005-0000-0000-0000E2120000}"/>
    <cellStyle name="输入 2 3 2 2" xfId="4928" xr:uid="{00000000-0005-0000-0000-0000E3120000}"/>
    <cellStyle name="输入 2 3 3" xfId="2790" xr:uid="{00000000-0005-0000-0000-0000E4120000}"/>
    <cellStyle name="输入 2 4" xfId="2355" xr:uid="{00000000-0005-0000-0000-0000E5120000}"/>
    <cellStyle name="输入 2 4 2" xfId="4929" xr:uid="{00000000-0005-0000-0000-0000E6120000}"/>
    <cellStyle name="输入 2 5" xfId="2786" xr:uid="{00000000-0005-0000-0000-0000E7120000}"/>
    <cellStyle name="输入 3" xfId="534" xr:uid="{00000000-0005-0000-0000-0000E8120000}"/>
    <cellStyle name="输入 3 2" xfId="2356" xr:uid="{00000000-0005-0000-0000-0000E9120000}"/>
    <cellStyle name="输入 3 2 2" xfId="2357" xr:uid="{00000000-0005-0000-0000-0000EA120000}"/>
    <cellStyle name="输入 3 2 2 2" xfId="2358" xr:uid="{00000000-0005-0000-0000-0000EB120000}"/>
    <cellStyle name="输入 3 2 2 2 2" xfId="4932" xr:uid="{00000000-0005-0000-0000-0000EC120000}"/>
    <cellStyle name="输入 3 2 2 3" xfId="4931" xr:uid="{00000000-0005-0000-0000-0000ED120000}"/>
    <cellStyle name="输入 3 2 3" xfId="2359" xr:uid="{00000000-0005-0000-0000-0000EE120000}"/>
    <cellStyle name="输入 3 2 3 2" xfId="4933" xr:uid="{00000000-0005-0000-0000-0000EF120000}"/>
    <cellStyle name="输入 3 2 4" xfId="4930" xr:uid="{00000000-0005-0000-0000-0000F0120000}"/>
    <cellStyle name="输入 3 3" xfId="2190" xr:uid="{00000000-0005-0000-0000-0000F1120000}"/>
    <cellStyle name="输入 3 3 2" xfId="2360" xr:uid="{00000000-0005-0000-0000-0000F2120000}"/>
    <cellStyle name="输入 3 3 2 2" xfId="4935" xr:uid="{00000000-0005-0000-0000-0000F3120000}"/>
    <cellStyle name="输入 3 3 3" xfId="4934" xr:uid="{00000000-0005-0000-0000-0000F4120000}"/>
    <cellStyle name="输入 3 4" xfId="2277" xr:uid="{00000000-0005-0000-0000-0000F5120000}"/>
    <cellStyle name="输入 3 4 2" xfId="4936" xr:uid="{00000000-0005-0000-0000-0000F6120000}"/>
    <cellStyle name="输入 3 5" xfId="2791" xr:uid="{00000000-0005-0000-0000-0000F7120000}"/>
    <cellStyle name="输入 4" xfId="537" xr:uid="{00000000-0005-0000-0000-0000F8120000}"/>
    <cellStyle name="输入 4 2" xfId="2361" xr:uid="{00000000-0005-0000-0000-0000F9120000}"/>
    <cellStyle name="输入 4 2 2" xfId="971" xr:uid="{00000000-0005-0000-0000-0000FA120000}"/>
    <cellStyle name="输入 4 2 2 2" xfId="4939" xr:uid="{00000000-0005-0000-0000-0000FB120000}"/>
    <cellStyle name="输入 4 2 3" xfId="4938" xr:uid="{00000000-0005-0000-0000-0000FC120000}"/>
    <cellStyle name="输入 4 3" xfId="2362" xr:uid="{00000000-0005-0000-0000-0000FD120000}"/>
    <cellStyle name="输入 4 3 2" xfId="4940" xr:uid="{00000000-0005-0000-0000-0000FE120000}"/>
    <cellStyle name="输入 4 4" xfId="4937" xr:uid="{00000000-0005-0000-0000-0000FF120000}"/>
    <cellStyle name="输入 5" xfId="402" xr:uid="{00000000-0005-0000-0000-000000130000}"/>
    <cellStyle name="输入 5 2" xfId="2363" xr:uid="{00000000-0005-0000-0000-000001130000}"/>
    <cellStyle name="输入 5 2 2" xfId="1014" xr:uid="{00000000-0005-0000-0000-000002130000}"/>
    <cellStyle name="输入 5 2 2 2" xfId="4943" xr:uid="{00000000-0005-0000-0000-000003130000}"/>
    <cellStyle name="输入 5 2 3" xfId="4942" xr:uid="{00000000-0005-0000-0000-000004130000}"/>
    <cellStyle name="输入 5 3" xfId="2364" xr:uid="{00000000-0005-0000-0000-000005130000}"/>
    <cellStyle name="输入 5 3 2" xfId="4944" xr:uid="{00000000-0005-0000-0000-000006130000}"/>
    <cellStyle name="输入 5 4" xfId="4941" xr:uid="{00000000-0005-0000-0000-000007130000}"/>
    <cellStyle name="输入 6" xfId="407" xr:uid="{00000000-0005-0000-0000-000008130000}"/>
    <cellStyle name="输入 6 2" xfId="1006" xr:uid="{00000000-0005-0000-0000-000009130000}"/>
    <cellStyle name="输入 6 2 2" xfId="4946" xr:uid="{00000000-0005-0000-0000-00000A130000}"/>
    <cellStyle name="输入 6 3" xfId="4945" xr:uid="{00000000-0005-0000-0000-00000B130000}"/>
    <cellStyle name="输入 7" xfId="411" xr:uid="{00000000-0005-0000-0000-00000C130000}"/>
    <cellStyle name="输入 7 2" xfId="4947" xr:uid="{00000000-0005-0000-0000-00000D130000}"/>
    <cellStyle name="输入 8" xfId="2785" xr:uid="{00000000-0005-0000-0000-00000E130000}"/>
    <cellStyle name="数字" xfId="2365" xr:uid="{00000000-0005-0000-0000-00000F130000}"/>
    <cellStyle name="数字 2" xfId="2366" xr:uid="{00000000-0005-0000-0000-000010130000}"/>
    <cellStyle name="数字 2 2" xfId="2367" xr:uid="{00000000-0005-0000-0000-000011130000}"/>
    <cellStyle name="数字 2 2 2" xfId="2368" xr:uid="{00000000-0005-0000-0000-000012130000}"/>
    <cellStyle name="数字 2 2 2 2" xfId="929" xr:uid="{00000000-0005-0000-0000-000013130000}"/>
    <cellStyle name="数字 2 2 3" xfId="2369" xr:uid="{00000000-0005-0000-0000-000014130000}"/>
    <cellStyle name="数字 2 3" xfId="2370" xr:uid="{00000000-0005-0000-0000-000015130000}"/>
    <cellStyle name="数字 2 3 2" xfId="2371" xr:uid="{00000000-0005-0000-0000-000016130000}"/>
    <cellStyle name="数字 2 4" xfId="642" xr:uid="{00000000-0005-0000-0000-000017130000}"/>
    <cellStyle name="数字 3" xfId="2372" xr:uid="{00000000-0005-0000-0000-000018130000}"/>
    <cellStyle name="数字 3 2" xfId="2373" xr:uid="{00000000-0005-0000-0000-000019130000}"/>
    <cellStyle name="数字 3 2 2" xfId="2374" xr:uid="{00000000-0005-0000-0000-00001A130000}"/>
    <cellStyle name="数字 3 3" xfId="2375" xr:uid="{00000000-0005-0000-0000-00001B130000}"/>
    <cellStyle name="数字 4" xfId="2376" xr:uid="{00000000-0005-0000-0000-00001C130000}"/>
    <cellStyle name="数字 4 2" xfId="2377" xr:uid="{00000000-0005-0000-0000-00001D130000}"/>
    <cellStyle name="数字 5" xfId="2378" xr:uid="{00000000-0005-0000-0000-00001E130000}"/>
    <cellStyle name="未定义" xfId="2379" xr:uid="{00000000-0005-0000-0000-00001F130000}"/>
    <cellStyle name="未定义 2" xfId="4948" xr:uid="{00000000-0005-0000-0000-000020130000}"/>
    <cellStyle name="小数" xfId="2380" xr:uid="{00000000-0005-0000-0000-000021130000}"/>
    <cellStyle name="小数 2" xfId="2066" xr:uid="{00000000-0005-0000-0000-000022130000}"/>
    <cellStyle name="小数 2 2" xfId="2068" xr:uid="{00000000-0005-0000-0000-000023130000}"/>
    <cellStyle name="小数 2 2 2" xfId="1160" xr:uid="{00000000-0005-0000-0000-000024130000}"/>
    <cellStyle name="小数 2 2 2 2" xfId="1164" xr:uid="{00000000-0005-0000-0000-000025130000}"/>
    <cellStyle name="小数 2 2 3" xfId="1166" xr:uid="{00000000-0005-0000-0000-000026130000}"/>
    <cellStyle name="小数 2 3" xfId="2070" xr:uid="{00000000-0005-0000-0000-000027130000}"/>
    <cellStyle name="小数 2 3 2" xfId="1172" xr:uid="{00000000-0005-0000-0000-000028130000}"/>
    <cellStyle name="小数 2 4" xfId="2381" xr:uid="{00000000-0005-0000-0000-000029130000}"/>
    <cellStyle name="小数 3" xfId="2072" xr:uid="{00000000-0005-0000-0000-00002A130000}"/>
    <cellStyle name="小数 3 2" xfId="2074" xr:uid="{00000000-0005-0000-0000-00002B130000}"/>
    <cellStyle name="小数 3 2 2" xfId="2076" xr:uid="{00000000-0005-0000-0000-00002C130000}"/>
    <cellStyle name="小数 3 3" xfId="2078" xr:uid="{00000000-0005-0000-0000-00002D130000}"/>
    <cellStyle name="小数 4" xfId="1675" xr:uid="{00000000-0005-0000-0000-00002E130000}"/>
    <cellStyle name="小数 4 2" xfId="2080" xr:uid="{00000000-0005-0000-0000-00002F130000}"/>
    <cellStyle name="小数 5" xfId="2082" xr:uid="{00000000-0005-0000-0000-000030130000}"/>
    <cellStyle name="样式 1" xfId="2382" xr:uid="{00000000-0005-0000-0000-000031130000}"/>
    <cellStyle name="样式 1 2" xfId="2792" xr:uid="{00000000-0005-0000-0000-000032130000}"/>
    <cellStyle name="着色 1" xfId="2713" xr:uid="{00000000-0005-0000-0000-000033130000}"/>
    <cellStyle name="着色 1 2" xfId="2812" xr:uid="{00000000-0005-0000-0000-000034130000}"/>
    <cellStyle name="着色 2" xfId="2711" xr:uid="{00000000-0005-0000-0000-000035130000}"/>
    <cellStyle name="着色 2 2" xfId="2814" xr:uid="{00000000-0005-0000-0000-000036130000}"/>
    <cellStyle name="着色 3" xfId="2563" xr:uid="{00000000-0005-0000-0000-000037130000}"/>
    <cellStyle name="着色 3 2" xfId="2829" xr:uid="{00000000-0005-0000-0000-000038130000}"/>
    <cellStyle name="着色 4" xfId="2562" xr:uid="{00000000-0005-0000-0000-000039130000}"/>
    <cellStyle name="着色 4 2" xfId="2830" xr:uid="{00000000-0005-0000-0000-00003A130000}"/>
    <cellStyle name="着色 5" xfId="2564" xr:uid="{00000000-0005-0000-0000-00003B130000}"/>
    <cellStyle name="着色 5 2" xfId="2828" xr:uid="{00000000-0005-0000-0000-00003C130000}"/>
    <cellStyle name="着色 6" xfId="2561" xr:uid="{00000000-0005-0000-0000-00003D130000}"/>
    <cellStyle name="着色 6 2" xfId="2831" xr:uid="{00000000-0005-0000-0000-00003E130000}"/>
    <cellStyle name="寘嬫愗傝 [0.00]_Region Orders (2)" xfId="2836" xr:uid="{00000000-0005-0000-0000-00003F130000}"/>
    <cellStyle name="注释" xfId="1019" xr:uid="{00000000-0005-0000-0000-000040130000}"/>
    <cellStyle name="注释 10" xfId="2832" xr:uid="{00000000-0005-0000-0000-000041130000}"/>
    <cellStyle name="注释 2" xfId="1021" xr:uid="{00000000-0005-0000-0000-000042130000}"/>
    <cellStyle name="注释 2 2" xfId="887" xr:uid="{00000000-0005-0000-0000-000043130000}"/>
    <cellStyle name="注释 2 2 2" xfId="890" xr:uid="{00000000-0005-0000-0000-000044130000}"/>
    <cellStyle name="注释 2 2 2 2" xfId="2383" xr:uid="{00000000-0005-0000-0000-000045130000}"/>
    <cellStyle name="注释 2 2 2 2 2" xfId="4951" xr:uid="{00000000-0005-0000-0000-000046130000}"/>
    <cellStyle name="注释 2 2 2 3" xfId="2796" xr:uid="{00000000-0005-0000-0000-000047130000}"/>
    <cellStyle name="注释 2 2 2 4" xfId="4950" xr:uid="{00000000-0005-0000-0000-000048130000}"/>
    <cellStyle name="注释 2 2 3" xfId="2384" xr:uid="{00000000-0005-0000-0000-000049130000}"/>
    <cellStyle name="注释 2 2 3 2" xfId="2797" xr:uid="{00000000-0005-0000-0000-00004A130000}"/>
    <cellStyle name="注释 2 2 3 3" xfId="4952" xr:uid="{00000000-0005-0000-0000-00004B130000}"/>
    <cellStyle name="注释 2 2 4" xfId="2795" xr:uid="{00000000-0005-0000-0000-00004C130000}"/>
    <cellStyle name="注释 2 2 5" xfId="4949" xr:uid="{00000000-0005-0000-0000-00004D130000}"/>
    <cellStyle name="注释 2 3" xfId="893" xr:uid="{00000000-0005-0000-0000-00004E130000}"/>
    <cellStyle name="注释 2 3 2" xfId="1621" xr:uid="{00000000-0005-0000-0000-00004F130000}"/>
    <cellStyle name="注释 2 3 2 2" xfId="4954" xr:uid="{00000000-0005-0000-0000-000050130000}"/>
    <cellStyle name="注释 2 3 3" xfId="2798" xr:uid="{00000000-0005-0000-0000-000051130000}"/>
    <cellStyle name="注释 2 3 4" xfId="4953" xr:uid="{00000000-0005-0000-0000-000052130000}"/>
    <cellStyle name="注释 2 4" xfId="2385" xr:uid="{00000000-0005-0000-0000-000053130000}"/>
    <cellStyle name="注释 2 4 2" xfId="2799" xr:uid="{00000000-0005-0000-0000-000054130000}"/>
    <cellStyle name="注释 2 4 3" xfId="4955" xr:uid="{00000000-0005-0000-0000-000055130000}"/>
    <cellStyle name="注释 2 5" xfId="2794" xr:uid="{00000000-0005-0000-0000-000056130000}"/>
    <cellStyle name="注释 3" xfId="1023" xr:uid="{00000000-0005-0000-0000-000057130000}"/>
    <cellStyle name="注释 3 2" xfId="951" xr:uid="{00000000-0005-0000-0000-000058130000}"/>
    <cellStyle name="注释 3 2 2" xfId="955" xr:uid="{00000000-0005-0000-0000-000059130000}"/>
    <cellStyle name="注释 3 2 2 2" xfId="2386" xr:uid="{00000000-0005-0000-0000-00005A130000}"/>
    <cellStyle name="注释 3 2 2 2 2" xfId="4958" xr:uid="{00000000-0005-0000-0000-00005B130000}"/>
    <cellStyle name="注释 3 2 2 3" xfId="4957" xr:uid="{00000000-0005-0000-0000-00005C130000}"/>
    <cellStyle name="注释 3 2 3" xfId="1524" xr:uid="{00000000-0005-0000-0000-00005D130000}"/>
    <cellStyle name="注释 3 2 3 2" xfId="4959" xr:uid="{00000000-0005-0000-0000-00005E130000}"/>
    <cellStyle name="注释 3 2 4" xfId="4956" xr:uid="{00000000-0005-0000-0000-00005F130000}"/>
    <cellStyle name="注释 3 3" xfId="958" xr:uid="{00000000-0005-0000-0000-000060130000}"/>
    <cellStyle name="注释 3 3 2" xfId="2387" xr:uid="{00000000-0005-0000-0000-000061130000}"/>
    <cellStyle name="注释 3 3 2 2" xfId="4961" xr:uid="{00000000-0005-0000-0000-000062130000}"/>
    <cellStyle name="注释 3 3 3" xfId="4960" xr:uid="{00000000-0005-0000-0000-000063130000}"/>
    <cellStyle name="注释 3 4" xfId="2388" xr:uid="{00000000-0005-0000-0000-000064130000}"/>
    <cellStyle name="注释 3 4 2" xfId="4962" xr:uid="{00000000-0005-0000-0000-000065130000}"/>
    <cellStyle name="注释 3 5" xfId="2800" xr:uid="{00000000-0005-0000-0000-000066130000}"/>
    <cellStyle name="注释 4" xfId="1025" xr:uid="{00000000-0005-0000-0000-000067130000}"/>
    <cellStyle name="注释 4 2" xfId="1091" xr:uid="{00000000-0005-0000-0000-000068130000}"/>
    <cellStyle name="注释 4 2 2" xfId="1532" xr:uid="{00000000-0005-0000-0000-000069130000}"/>
    <cellStyle name="注释 4 2 2 2" xfId="4965" xr:uid="{00000000-0005-0000-0000-00006A130000}"/>
    <cellStyle name="注释 4 2 3" xfId="4964" xr:uid="{00000000-0005-0000-0000-00006B130000}"/>
    <cellStyle name="注释 4 3" xfId="1535" xr:uid="{00000000-0005-0000-0000-00006C130000}"/>
    <cellStyle name="注释 4 3 2" xfId="4966" xr:uid="{00000000-0005-0000-0000-00006D130000}"/>
    <cellStyle name="注释 4 4" xfId="4963" xr:uid="{00000000-0005-0000-0000-00006E130000}"/>
    <cellStyle name="注释 5" xfId="2389" xr:uid="{00000000-0005-0000-0000-00006F130000}"/>
    <cellStyle name="注释 5 2" xfId="2058" xr:uid="{00000000-0005-0000-0000-000070130000}"/>
    <cellStyle name="注释 5 2 2" xfId="256" xr:uid="{00000000-0005-0000-0000-000071130000}"/>
    <cellStyle name="注释 5 2 2 2" xfId="4969" xr:uid="{00000000-0005-0000-0000-000072130000}"/>
    <cellStyle name="注释 5 2 3" xfId="4968" xr:uid="{00000000-0005-0000-0000-000073130000}"/>
    <cellStyle name="注释 5 3" xfId="2390" xr:uid="{00000000-0005-0000-0000-000074130000}"/>
    <cellStyle name="注释 5 3 2" xfId="4970" xr:uid="{00000000-0005-0000-0000-000075130000}"/>
    <cellStyle name="注释 5 4" xfId="4967" xr:uid="{00000000-0005-0000-0000-000076130000}"/>
    <cellStyle name="注释 6" xfId="2391" xr:uid="{00000000-0005-0000-0000-000077130000}"/>
    <cellStyle name="注释 6 2" xfId="2392" xr:uid="{00000000-0005-0000-0000-000078130000}"/>
    <cellStyle name="注释 6 2 2" xfId="4972" xr:uid="{00000000-0005-0000-0000-000079130000}"/>
    <cellStyle name="注释 6 3" xfId="4971" xr:uid="{00000000-0005-0000-0000-00007A130000}"/>
    <cellStyle name="注释 7" xfId="704" xr:uid="{00000000-0005-0000-0000-00007B130000}"/>
    <cellStyle name="注释 7 2" xfId="4973" xr:uid="{00000000-0005-0000-0000-00007C130000}"/>
    <cellStyle name="注释 8" xfId="2793" xr:uid="{00000000-0005-0000-0000-00007D130000}"/>
    <cellStyle name="注释 9" xfId="2537" xr:uid="{00000000-0005-0000-0000-00007E130000}"/>
  </cellStyles>
  <dxfs count="7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7"/>
  <sheetViews>
    <sheetView tabSelected="1" zoomScaleNormal="100" workbookViewId="0">
      <selection activeCell="A3" sqref="A3:B3"/>
    </sheetView>
  </sheetViews>
  <sheetFormatPr defaultColWidth="9" defaultRowHeight="14.25"/>
  <cols>
    <col min="1" max="1" width="10" style="39" customWidth="1"/>
    <col min="2" max="2" width="77.5" style="96" customWidth="1"/>
    <col min="3" max="6" width="9" style="96"/>
    <col min="7" max="7" width="58.625" style="96" customWidth="1"/>
    <col min="8" max="16384" width="9" style="96"/>
  </cols>
  <sheetData>
    <row r="1" spans="1:2" s="98" customFormat="1" ht="22.5" customHeight="1">
      <c r="A1" s="99" t="s">
        <v>356</v>
      </c>
    </row>
    <row r="2" spans="1:2" s="97" customFormat="1" ht="45" customHeight="1">
      <c r="A2" s="232" t="s">
        <v>762</v>
      </c>
      <c r="B2" s="232"/>
    </row>
    <row r="3" spans="1:2" s="98" customFormat="1" ht="22.5" customHeight="1">
      <c r="A3" s="233"/>
      <c r="B3" s="233"/>
    </row>
    <row r="4" spans="1:2" s="98" customFormat="1" ht="22.5" customHeight="1">
      <c r="A4" s="100" t="s">
        <v>0</v>
      </c>
      <c r="B4" s="101" t="s">
        <v>357</v>
      </c>
    </row>
    <row r="5" spans="1:2" s="98" customFormat="1" ht="22.5" customHeight="1">
      <c r="A5" s="100" t="s">
        <v>1</v>
      </c>
      <c r="B5" s="101" t="s">
        <v>358</v>
      </c>
    </row>
    <row r="6" spans="1:2" s="98" customFormat="1" ht="22.5" customHeight="1">
      <c r="A6" s="100" t="s">
        <v>400</v>
      </c>
      <c r="B6" s="101" t="s">
        <v>359</v>
      </c>
    </row>
    <row r="7" spans="1:2" s="98" customFormat="1" ht="22.5" customHeight="1">
      <c r="A7" s="100" t="s">
        <v>2</v>
      </c>
      <c r="B7" s="101" t="s">
        <v>360</v>
      </c>
    </row>
    <row r="8" spans="1:2" s="98" customFormat="1" ht="22.5" customHeight="1">
      <c r="A8" s="100" t="s">
        <v>401</v>
      </c>
      <c r="B8" s="101" t="s">
        <v>361</v>
      </c>
    </row>
    <row r="9" spans="1:2" s="98" customFormat="1" ht="22.5" customHeight="1">
      <c r="A9" s="100" t="s">
        <v>402</v>
      </c>
      <c r="B9" s="101" t="s">
        <v>362</v>
      </c>
    </row>
    <row r="10" spans="1:2" s="98" customFormat="1" ht="22.5" customHeight="1">
      <c r="A10" s="100" t="s">
        <v>403</v>
      </c>
      <c r="B10" s="101" t="s">
        <v>363</v>
      </c>
    </row>
    <row r="11" spans="1:2" s="98" customFormat="1" ht="22.5" customHeight="1">
      <c r="A11" s="100" t="s">
        <v>404</v>
      </c>
      <c r="B11" s="101" t="s">
        <v>364</v>
      </c>
    </row>
    <row r="12" spans="1:2" s="98" customFormat="1" ht="22.5" customHeight="1">
      <c r="A12" s="100" t="s">
        <v>405</v>
      </c>
      <c r="B12" s="101" t="s">
        <v>365</v>
      </c>
    </row>
    <row r="13" spans="1:2" s="98" customFormat="1" ht="22.5" customHeight="1">
      <c r="A13" s="100" t="s">
        <v>406</v>
      </c>
      <c r="B13" s="101" t="s">
        <v>366</v>
      </c>
    </row>
    <row r="14" spans="1:2" s="98" customFormat="1" ht="22.5" customHeight="1">
      <c r="A14" s="100" t="s">
        <v>407</v>
      </c>
      <c r="B14" s="101" t="s">
        <v>367</v>
      </c>
    </row>
    <row r="15" spans="1:2" s="98" customFormat="1" ht="22.5" customHeight="1">
      <c r="A15" s="100" t="s">
        <v>408</v>
      </c>
      <c r="B15" s="101" t="s">
        <v>368</v>
      </c>
    </row>
    <row r="16" spans="1:2" s="98" customFormat="1" ht="22.5" customHeight="1">
      <c r="A16" s="100" t="s">
        <v>409</v>
      </c>
      <c r="B16" s="101" t="s">
        <v>369</v>
      </c>
    </row>
    <row r="17" spans="1:2" s="98" customFormat="1" ht="22.5" customHeight="1">
      <c r="A17" s="100" t="s">
        <v>410</v>
      </c>
      <c r="B17" s="101" t="s">
        <v>370</v>
      </c>
    </row>
  </sheetData>
  <mergeCells count="2">
    <mergeCell ref="A2:B2"/>
    <mergeCell ref="A3:B3"/>
  </mergeCells>
  <phoneticPr fontId="83" type="noConversion"/>
  <printOptions horizontalCentered="1"/>
  <pageMargins left="0.39370078740157483" right="0.39370078740157483" top="0.78740157480314965" bottom="0.59055118110236227" header="0.39370078740157483" footer="0.3937007874015748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22"/>
  <sheetViews>
    <sheetView workbookViewId="0">
      <selection activeCell="E16" sqref="E16"/>
    </sheetView>
  </sheetViews>
  <sheetFormatPr defaultRowHeight="14.25"/>
  <cols>
    <col min="1" max="1" width="45.625" customWidth="1"/>
    <col min="2" max="3" width="14.5" customWidth="1"/>
    <col min="4" max="4" width="14.5" style="57" customWidth="1"/>
  </cols>
  <sheetData>
    <row r="1" spans="1:4" s="92" customFormat="1" ht="19.149999999999999" customHeight="1">
      <c r="A1" s="92" t="s">
        <v>252</v>
      </c>
      <c r="D1" s="93"/>
    </row>
    <row r="2" spans="1:4" ht="45" customHeight="1">
      <c r="A2" s="242" t="s">
        <v>604</v>
      </c>
      <c r="B2" s="242"/>
      <c r="C2" s="242"/>
      <c r="D2" s="242"/>
    </row>
    <row r="3" spans="1:4" s="92" customFormat="1" ht="17.45" customHeight="1">
      <c r="A3" s="167"/>
      <c r="B3" s="168"/>
      <c r="C3" s="168"/>
      <c r="D3" s="169" t="s">
        <v>70</v>
      </c>
    </row>
    <row r="4" spans="1:4" s="92" customFormat="1" ht="37.5" customHeight="1">
      <c r="A4" s="21" t="s">
        <v>116</v>
      </c>
      <c r="B4" s="21" t="s">
        <v>197</v>
      </c>
      <c r="C4" s="43" t="s">
        <v>618</v>
      </c>
      <c r="D4" s="58" t="s">
        <v>676</v>
      </c>
    </row>
    <row r="5" spans="1:4" s="106" customFormat="1" ht="19.149999999999999" customHeight="1">
      <c r="A5" s="160" t="s">
        <v>605</v>
      </c>
      <c r="B5" s="159">
        <v>169027</v>
      </c>
      <c r="C5" s="159">
        <v>83745</v>
      </c>
      <c r="D5" s="161">
        <f>B5/C5*100</f>
        <v>201.8</v>
      </c>
    </row>
    <row r="6" spans="1:4" s="110" customFormat="1" ht="19.149999999999999" customHeight="1">
      <c r="A6" s="185" t="s">
        <v>609</v>
      </c>
      <c r="B6" s="164">
        <v>169027</v>
      </c>
      <c r="C6" s="164">
        <v>83745</v>
      </c>
      <c r="D6" s="165">
        <f t="shared" ref="D6:D22" si="0">B6/C6*100</f>
        <v>201.8</v>
      </c>
    </row>
    <row r="7" spans="1:4" s="92" customFormat="1" ht="19.149999999999999" customHeight="1">
      <c r="A7" s="8" t="s">
        <v>612</v>
      </c>
      <c r="B7" s="19">
        <v>169027</v>
      </c>
      <c r="C7" s="19">
        <v>83745</v>
      </c>
      <c r="D7" s="59">
        <f t="shared" si="0"/>
        <v>201.8</v>
      </c>
    </row>
    <row r="8" spans="1:4" s="106" customFormat="1" ht="19.149999999999999" customHeight="1">
      <c r="A8" s="160" t="s">
        <v>606</v>
      </c>
      <c r="B8" s="159">
        <v>2753</v>
      </c>
      <c r="C8" s="159">
        <v>2519</v>
      </c>
      <c r="D8" s="161">
        <f t="shared" si="0"/>
        <v>109.3</v>
      </c>
    </row>
    <row r="9" spans="1:4" s="110" customFormat="1" ht="19.149999999999999" customHeight="1">
      <c r="A9" s="185" t="s">
        <v>611</v>
      </c>
      <c r="B9" s="164">
        <v>2753</v>
      </c>
      <c r="C9" s="164">
        <v>2519</v>
      </c>
      <c r="D9" s="165">
        <f t="shared" si="0"/>
        <v>109.3</v>
      </c>
    </row>
    <row r="10" spans="1:4" s="92" customFormat="1" ht="19.149999999999999" customHeight="1">
      <c r="A10" s="8" t="s">
        <v>613</v>
      </c>
      <c r="B10" s="19">
        <v>2753</v>
      </c>
      <c r="C10" s="19">
        <v>2519</v>
      </c>
      <c r="D10" s="59">
        <f t="shared" si="0"/>
        <v>109.3</v>
      </c>
    </row>
    <row r="11" spans="1:4" s="106" customFormat="1" ht="19.149999999999999" customHeight="1">
      <c r="A11" s="160" t="s">
        <v>607</v>
      </c>
      <c r="B11" s="159">
        <v>50</v>
      </c>
      <c r="C11" s="159">
        <v>7</v>
      </c>
      <c r="D11" s="161">
        <f t="shared" si="0"/>
        <v>714.3</v>
      </c>
    </row>
    <row r="12" spans="1:4" s="110" customFormat="1" ht="19.149999999999999" customHeight="1">
      <c r="A12" s="185" t="s">
        <v>614</v>
      </c>
      <c r="B12" s="164">
        <v>50</v>
      </c>
      <c r="C12" s="164">
        <v>7</v>
      </c>
      <c r="D12" s="165">
        <f t="shared" si="0"/>
        <v>714.3</v>
      </c>
    </row>
    <row r="13" spans="1:4" ht="19.149999999999999" customHeight="1">
      <c r="A13" s="8" t="s">
        <v>615</v>
      </c>
      <c r="B13" s="19">
        <v>50</v>
      </c>
      <c r="C13" s="19">
        <v>7</v>
      </c>
      <c r="D13" s="59">
        <f t="shared" si="0"/>
        <v>714.3</v>
      </c>
    </row>
    <row r="14" spans="1:4" s="74" customFormat="1" ht="19.149999999999999" customHeight="1">
      <c r="A14" s="159" t="s">
        <v>82</v>
      </c>
      <c r="B14" s="159">
        <v>171830</v>
      </c>
      <c r="C14" s="159">
        <v>86271</v>
      </c>
      <c r="D14" s="161">
        <f t="shared" si="0"/>
        <v>199.2</v>
      </c>
    </row>
    <row r="15" spans="1:4" s="74" customFormat="1" ht="19.149999999999999" customHeight="1">
      <c r="A15" s="160" t="s">
        <v>45</v>
      </c>
      <c r="B15" s="159"/>
      <c r="C15" s="159"/>
      <c r="D15" s="161"/>
    </row>
    <row r="16" spans="1:4" s="74" customFormat="1" ht="19.149999999999999" customHeight="1">
      <c r="A16" s="160" t="s">
        <v>9</v>
      </c>
      <c r="B16" s="159"/>
      <c r="C16" s="159"/>
      <c r="D16" s="161"/>
    </row>
    <row r="17" spans="1:4" s="80" customFormat="1" ht="19.149999999999999" customHeight="1">
      <c r="A17" s="163" t="s">
        <v>747</v>
      </c>
      <c r="B17" s="164"/>
      <c r="C17" s="164"/>
      <c r="D17" s="165"/>
    </row>
    <row r="18" spans="1:4" s="80" customFormat="1" ht="19.149999999999999" customHeight="1">
      <c r="A18" s="163" t="s">
        <v>748</v>
      </c>
      <c r="B18" s="164"/>
      <c r="C18" s="164"/>
      <c r="D18" s="165"/>
    </row>
    <row r="19" spans="1:4" s="80" customFormat="1" ht="19.149999999999999" customHeight="1">
      <c r="A19" s="163" t="s">
        <v>749</v>
      </c>
      <c r="B19" s="164">
        <v>28200</v>
      </c>
      <c r="C19" s="164">
        <v>13734</v>
      </c>
      <c r="D19" s="165">
        <f t="shared" si="0"/>
        <v>205.3</v>
      </c>
    </row>
    <row r="20" spans="1:4" s="80" customFormat="1" ht="19.149999999999999" customHeight="1">
      <c r="A20" s="163" t="s">
        <v>750</v>
      </c>
      <c r="B20" s="164"/>
      <c r="C20" s="164"/>
      <c r="D20" s="165"/>
    </row>
    <row r="21" spans="1:4" s="80" customFormat="1" ht="18.75" customHeight="1">
      <c r="A21" s="163" t="s">
        <v>751</v>
      </c>
      <c r="B21" s="171"/>
      <c r="C21" s="171"/>
      <c r="D21" s="165"/>
    </row>
    <row r="22" spans="1:4" s="74" customFormat="1" ht="19.149999999999999" customHeight="1">
      <c r="A22" s="159" t="s">
        <v>7</v>
      </c>
      <c r="B22" s="170">
        <v>200030</v>
      </c>
      <c r="C22" s="170">
        <v>100005</v>
      </c>
      <c r="D22" s="161">
        <f t="shared" si="0"/>
        <v>200</v>
      </c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D17"/>
  <sheetViews>
    <sheetView workbookViewId="0">
      <selection activeCell="D9" sqref="D9"/>
    </sheetView>
  </sheetViews>
  <sheetFormatPr defaultRowHeight="14.25"/>
  <cols>
    <col min="1" max="1" width="45.625" customWidth="1"/>
    <col min="2" max="4" width="14.375" customWidth="1"/>
  </cols>
  <sheetData>
    <row r="1" spans="1:4" s="92" customFormat="1" ht="18.75" customHeight="1">
      <c r="A1" s="92" t="s">
        <v>253</v>
      </c>
    </row>
    <row r="2" spans="1:4" ht="45" customHeight="1">
      <c r="A2" s="242" t="s">
        <v>616</v>
      </c>
      <c r="B2" s="242"/>
      <c r="C2" s="242"/>
      <c r="D2" s="242"/>
    </row>
    <row r="3" spans="1:4" s="92" customFormat="1" ht="18.75" customHeight="1">
      <c r="A3" s="142"/>
      <c r="B3" s="142"/>
      <c r="C3" s="142"/>
      <c r="D3" s="47" t="s">
        <v>70</v>
      </c>
    </row>
    <row r="4" spans="1:4" s="92" customFormat="1" ht="18.75" customHeight="1">
      <c r="A4" s="21" t="s">
        <v>64</v>
      </c>
      <c r="B4" s="21" t="s">
        <v>83</v>
      </c>
      <c r="C4" s="21" t="s">
        <v>739</v>
      </c>
      <c r="D4" s="36" t="s">
        <v>242</v>
      </c>
    </row>
    <row r="5" spans="1:4" s="92" customFormat="1" ht="18.75" customHeight="1">
      <c r="A5" s="20" t="s">
        <v>71</v>
      </c>
      <c r="B5" s="20"/>
      <c r="C5" s="20"/>
      <c r="D5" s="29"/>
    </row>
    <row r="6" spans="1:4" s="92" customFormat="1" ht="18.75" customHeight="1">
      <c r="A6" s="20" t="s">
        <v>72</v>
      </c>
      <c r="B6" s="20"/>
      <c r="C6" s="20"/>
      <c r="D6" s="29"/>
    </row>
    <row r="7" spans="1:4" s="92" customFormat="1" ht="18.75" customHeight="1">
      <c r="A7" s="20" t="s">
        <v>73</v>
      </c>
      <c r="B7" s="20"/>
      <c r="C7" s="20"/>
      <c r="D7" s="29"/>
    </row>
    <row r="8" spans="1:4" s="92" customFormat="1" ht="18.75" customHeight="1">
      <c r="A8" s="20" t="s">
        <v>74</v>
      </c>
      <c r="B8" s="20"/>
      <c r="C8" s="20"/>
      <c r="D8" s="29"/>
    </row>
    <row r="9" spans="1:4" s="92" customFormat="1" ht="18.75" customHeight="1">
      <c r="A9" s="20" t="s">
        <v>75</v>
      </c>
      <c r="B9" s="20"/>
      <c r="C9" s="20"/>
      <c r="D9" s="29"/>
    </row>
    <row r="10" spans="1:4" s="92" customFormat="1" ht="18.75" customHeight="1">
      <c r="A10" s="20" t="s">
        <v>76</v>
      </c>
      <c r="B10" s="20"/>
      <c r="C10" s="20"/>
      <c r="D10" s="29"/>
    </row>
    <row r="11" spans="1:4" s="92" customFormat="1" ht="18.75" customHeight="1">
      <c r="A11" s="20" t="s">
        <v>77</v>
      </c>
      <c r="B11" s="20"/>
      <c r="C11" s="20"/>
      <c r="D11" s="29"/>
    </row>
    <row r="12" spans="1:4" s="92" customFormat="1" ht="18.75" customHeight="1">
      <c r="A12" s="20" t="s">
        <v>78</v>
      </c>
      <c r="B12" s="20"/>
      <c r="C12" s="20"/>
      <c r="D12" s="29"/>
    </row>
    <row r="13" spans="1:4" s="92" customFormat="1" ht="18.75" customHeight="1">
      <c r="A13" s="20" t="s">
        <v>79</v>
      </c>
      <c r="B13" s="20"/>
      <c r="C13" s="20"/>
      <c r="D13" s="29"/>
    </row>
    <row r="14" spans="1:4" s="92" customFormat="1" ht="18.75" customHeight="1">
      <c r="A14" s="20" t="s">
        <v>80</v>
      </c>
      <c r="B14" s="20"/>
      <c r="C14" s="20"/>
      <c r="D14" s="29"/>
    </row>
    <row r="15" spans="1:4" s="92" customFormat="1" ht="18.75" customHeight="1">
      <c r="A15" s="20" t="s">
        <v>81</v>
      </c>
      <c r="B15" s="20"/>
      <c r="C15" s="20"/>
      <c r="D15" s="29"/>
    </row>
    <row r="16" spans="1:4" s="173" customFormat="1" ht="18.75" customHeight="1">
      <c r="A16" s="21" t="s">
        <v>82</v>
      </c>
      <c r="B16" s="22"/>
      <c r="C16" s="22"/>
      <c r="D16" s="172"/>
    </row>
    <row r="17" spans="1:4" ht="37.5" customHeight="1">
      <c r="A17" s="243" t="s">
        <v>677</v>
      </c>
      <c r="B17" s="243"/>
      <c r="C17" s="243"/>
      <c r="D17" s="243"/>
    </row>
  </sheetData>
  <mergeCells count="2">
    <mergeCell ref="A2:D2"/>
    <mergeCell ref="A17:D17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50"/>
  <sheetViews>
    <sheetView topLeftCell="A31" workbookViewId="0">
      <selection activeCell="D9" sqref="D9"/>
    </sheetView>
  </sheetViews>
  <sheetFormatPr defaultRowHeight="14.25"/>
  <cols>
    <col min="1" max="1" width="45.625" customWidth="1"/>
    <col min="2" max="3" width="14.5" customWidth="1"/>
    <col min="4" max="4" width="14.5" style="60" customWidth="1"/>
  </cols>
  <sheetData>
    <row r="1" spans="1:7" s="92" customFormat="1" ht="18.75" customHeight="1">
      <c r="A1" s="92" t="s">
        <v>254</v>
      </c>
      <c r="D1" s="175"/>
    </row>
    <row r="2" spans="1:7" ht="45" customHeight="1">
      <c r="A2" s="244" t="s">
        <v>617</v>
      </c>
      <c r="B2" s="244"/>
      <c r="C2" s="244"/>
      <c r="D2" s="244"/>
    </row>
    <row r="3" spans="1:7" s="92" customFormat="1" ht="18.75" customHeight="1">
      <c r="A3" s="167"/>
      <c r="B3" s="168"/>
      <c r="C3" s="168"/>
      <c r="D3" s="169" t="s">
        <v>70</v>
      </c>
    </row>
    <row r="4" spans="1:7" s="92" customFormat="1" ht="37.5" customHeight="1">
      <c r="A4" s="41" t="s">
        <v>64</v>
      </c>
      <c r="B4" s="41" t="s">
        <v>197</v>
      </c>
      <c r="C4" s="43" t="s">
        <v>618</v>
      </c>
      <c r="D4" s="58" t="s">
        <v>619</v>
      </c>
    </row>
    <row r="5" spans="1:7" s="110" customFormat="1" ht="18.75" customHeight="1">
      <c r="A5" s="166" t="s">
        <v>84</v>
      </c>
      <c r="B5" s="164">
        <v>340</v>
      </c>
      <c r="C5" s="164">
        <v>607</v>
      </c>
      <c r="D5" s="165">
        <f>B5/C5*100</f>
        <v>56</v>
      </c>
      <c r="F5" s="177"/>
      <c r="G5" s="177"/>
    </row>
    <row r="6" spans="1:7" s="92" customFormat="1" ht="18.75" customHeight="1">
      <c r="A6" s="28" t="s">
        <v>708</v>
      </c>
      <c r="B6" s="19">
        <v>240</v>
      </c>
      <c r="C6" s="19"/>
      <c r="D6" s="59"/>
      <c r="F6" s="176"/>
      <c r="G6" s="176"/>
    </row>
    <row r="7" spans="1:7" s="92" customFormat="1" ht="18.75" customHeight="1">
      <c r="A7" s="27" t="s">
        <v>707</v>
      </c>
      <c r="B7" s="19">
        <v>38</v>
      </c>
      <c r="C7" s="174">
        <v>317</v>
      </c>
      <c r="D7" s="59">
        <f t="shared" ref="D7:D50" si="0">B7/C7*100</f>
        <v>12</v>
      </c>
      <c r="F7" s="176"/>
      <c r="G7" s="176"/>
    </row>
    <row r="8" spans="1:7" s="92" customFormat="1" ht="18.75" customHeight="1">
      <c r="A8" s="27" t="s">
        <v>709</v>
      </c>
      <c r="B8" s="19">
        <v>44</v>
      </c>
      <c r="C8" s="19"/>
      <c r="D8" s="59"/>
      <c r="F8" s="176"/>
      <c r="G8" s="176"/>
    </row>
    <row r="9" spans="1:7" s="92" customFormat="1" ht="18.75" customHeight="1">
      <c r="A9" s="27" t="s">
        <v>710</v>
      </c>
      <c r="B9" s="19">
        <v>18</v>
      </c>
      <c r="C9" s="19">
        <v>14</v>
      </c>
      <c r="D9" s="59">
        <f t="shared" si="0"/>
        <v>128.6</v>
      </c>
    </row>
    <row r="10" spans="1:7" s="92" customFormat="1" ht="18.75" customHeight="1">
      <c r="A10" s="27" t="s">
        <v>678</v>
      </c>
      <c r="B10" s="19"/>
      <c r="C10" s="19">
        <v>62</v>
      </c>
      <c r="D10" s="59">
        <f t="shared" si="0"/>
        <v>0</v>
      </c>
    </row>
    <row r="11" spans="1:7" s="92" customFormat="1" ht="18.75" customHeight="1">
      <c r="A11" s="27" t="s">
        <v>679</v>
      </c>
      <c r="B11" s="19"/>
      <c r="C11" s="19">
        <v>48</v>
      </c>
      <c r="D11" s="59">
        <f t="shared" si="0"/>
        <v>0</v>
      </c>
    </row>
    <row r="12" spans="1:7" s="92" customFormat="1" ht="18.75" customHeight="1">
      <c r="A12" s="27" t="s">
        <v>680</v>
      </c>
      <c r="B12" s="19"/>
      <c r="C12" s="19">
        <v>33</v>
      </c>
      <c r="D12" s="59">
        <f t="shared" si="0"/>
        <v>0</v>
      </c>
    </row>
    <row r="13" spans="1:7" s="92" customFormat="1" ht="18.75" customHeight="1">
      <c r="A13" s="27" t="s">
        <v>681</v>
      </c>
      <c r="B13" s="19"/>
      <c r="C13" s="19">
        <v>30</v>
      </c>
      <c r="D13" s="59">
        <f t="shared" si="0"/>
        <v>0</v>
      </c>
    </row>
    <row r="14" spans="1:7" s="92" customFormat="1" ht="18.75" customHeight="1">
      <c r="A14" s="27" t="s">
        <v>682</v>
      </c>
      <c r="B14" s="19"/>
      <c r="C14" s="19">
        <v>22</v>
      </c>
      <c r="D14" s="59">
        <f t="shared" si="0"/>
        <v>0</v>
      </c>
    </row>
    <row r="15" spans="1:7" ht="18.75" customHeight="1">
      <c r="A15" s="27" t="s">
        <v>683</v>
      </c>
      <c r="B15" s="19"/>
      <c r="C15" s="19">
        <v>17</v>
      </c>
      <c r="D15" s="59">
        <f t="shared" si="0"/>
        <v>0</v>
      </c>
    </row>
    <row r="16" spans="1:7" ht="18.75" customHeight="1">
      <c r="A16" s="27" t="s">
        <v>684</v>
      </c>
      <c r="B16" s="19"/>
      <c r="C16" s="19">
        <v>13</v>
      </c>
      <c r="D16" s="59">
        <f t="shared" si="0"/>
        <v>0</v>
      </c>
    </row>
    <row r="17" spans="1:4" ht="18.75" customHeight="1">
      <c r="A17" s="27" t="s">
        <v>685</v>
      </c>
      <c r="B17" s="19"/>
      <c r="C17" s="19">
        <v>10</v>
      </c>
      <c r="D17" s="59">
        <f t="shared" si="0"/>
        <v>0</v>
      </c>
    </row>
    <row r="18" spans="1:4" ht="18.75" customHeight="1">
      <c r="A18" s="27" t="s">
        <v>686</v>
      </c>
      <c r="B18" s="19"/>
      <c r="C18" s="19">
        <v>10</v>
      </c>
      <c r="D18" s="59">
        <f t="shared" si="0"/>
        <v>0</v>
      </c>
    </row>
    <row r="19" spans="1:4" ht="18.75" customHeight="1">
      <c r="A19" s="27" t="s">
        <v>687</v>
      </c>
      <c r="B19" s="19"/>
      <c r="C19" s="19">
        <v>9</v>
      </c>
      <c r="D19" s="59">
        <f t="shared" si="0"/>
        <v>0</v>
      </c>
    </row>
    <row r="20" spans="1:4" ht="18.75" customHeight="1">
      <c r="A20" s="27" t="s">
        <v>688</v>
      </c>
      <c r="B20" s="19"/>
      <c r="C20" s="19">
        <v>6</v>
      </c>
      <c r="D20" s="59">
        <f t="shared" si="0"/>
        <v>0</v>
      </c>
    </row>
    <row r="21" spans="1:4" ht="18.75" customHeight="1">
      <c r="A21" s="27" t="s">
        <v>689</v>
      </c>
      <c r="B21" s="19"/>
      <c r="C21" s="19">
        <v>4</v>
      </c>
      <c r="D21" s="59">
        <f t="shared" si="0"/>
        <v>0</v>
      </c>
    </row>
    <row r="22" spans="1:4" ht="18.75" customHeight="1">
      <c r="A22" s="27" t="s">
        <v>690</v>
      </c>
      <c r="B22" s="19"/>
      <c r="C22" s="19">
        <v>4</v>
      </c>
      <c r="D22" s="59">
        <f t="shared" si="0"/>
        <v>0</v>
      </c>
    </row>
    <row r="23" spans="1:4" ht="18.75" customHeight="1">
      <c r="A23" s="27" t="s">
        <v>691</v>
      </c>
      <c r="B23" s="19"/>
      <c r="C23" s="19">
        <v>3</v>
      </c>
      <c r="D23" s="59">
        <f t="shared" si="0"/>
        <v>0</v>
      </c>
    </row>
    <row r="24" spans="1:4" ht="18.75" customHeight="1">
      <c r="A24" s="27" t="s">
        <v>692</v>
      </c>
      <c r="B24" s="19"/>
      <c r="C24" s="19">
        <v>3</v>
      </c>
      <c r="D24" s="59">
        <f t="shared" si="0"/>
        <v>0</v>
      </c>
    </row>
    <row r="25" spans="1:4" ht="18.75" customHeight="1">
      <c r="A25" s="27" t="s">
        <v>693</v>
      </c>
      <c r="B25" s="19"/>
      <c r="C25" s="19">
        <v>2</v>
      </c>
      <c r="D25" s="59">
        <f t="shared" si="0"/>
        <v>0</v>
      </c>
    </row>
    <row r="26" spans="1:4" ht="18.75" customHeight="1">
      <c r="A26" s="27" t="s">
        <v>694</v>
      </c>
      <c r="B26" s="19"/>
      <c r="C26" s="19">
        <v>0</v>
      </c>
      <c r="D26" s="59"/>
    </row>
    <row r="27" spans="1:4" ht="18.75" customHeight="1">
      <c r="A27" s="27" t="s">
        <v>695</v>
      </c>
      <c r="B27" s="19"/>
      <c r="C27" s="19">
        <v>0</v>
      </c>
      <c r="D27" s="59"/>
    </row>
    <row r="28" spans="1:4" ht="18.75" customHeight="1">
      <c r="A28" s="27" t="s">
        <v>696</v>
      </c>
      <c r="B28" s="19"/>
      <c r="C28" s="19">
        <v>0</v>
      </c>
      <c r="D28" s="59"/>
    </row>
    <row r="29" spans="1:4" ht="18.75" customHeight="1">
      <c r="A29" s="27" t="s">
        <v>697</v>
      </c>
      <c r="B29" s="19"/>
      <c r="C29" s="19">
        <v>0</v>
      </c>
      <c r="D29" s="59"/>
    </row>
    <row r="30" spans="1:4" ht="18.75" customHeight="1">
      <c r="A30" s="27" t="s">
        <v>698</v>
      </c>
      <c r="B30" s="19"/>
      <c r="C30" s="19">
        <v>0</v>
      </c>
      <c r="D30" s="59"/>
    </row>
    <row r="31" spans="1:4" ht="18.75" customHeight="1">
      <c r="A31" s="27" t="s">
        <v>699</v>
      </c>
      <c r="B31" s="19"/>
      <c r="C31" s="19">
        <v>0</v>
      </c>
      <c r="D31" s="59"/>
    </row>
    <row r="32" spans="1:4" ht="18.75" customHeight="1">
      <c r="A32" s="27" t="s">
        <v>700</v>
      </c>
      <c r="B32" s="19"/>
      <c r="C32" s="19">
        <v>0</v>
      </c>
      <c r="D32" s="59"/>
    </row>
    <row r="33" spans="1:4" ht="18.75" customHeight="1">
      <c r="A33" s="27" t="s">
        <v>701</v>
      </c>
      <c r="B33" s="19"/>
      <c r="C33" s="19">
        <v>0</v>
      </c>
      <c r="D33" s="59"/>
    </row>
    <row r="34" spans="1:4" ht="18.75" customHeight="1">
      <c r="A34" s="27" t="s">
        <v>702</v>
      </c>
      <c r="B34" s="19"/>
      <c r="C34" s="19">
        <v>0</v>
      </c>
      <c r="D34" s="59"/>
    </row>
    <row r="35" spans="1:4" ht="18.75" customHeight="1">
      <c r="A35" s="27" t="s">
        <v>703</v>
      </c>
      <c r="B35" s="19"/>
      <c r="C35" s="19">
        <v>0</v>
      </c>
      <c r="D35" s="59"/>
    </row>
    <row r="36" spans="1:4" ht="18.75" customHeight="1">
      <c r="A36" s="27" t="s">
        <v>704</v>
      </c>
      <c r="B36" s="19"/>
      <c r="C36" s="19">
        <v>0</v>
      </c>
      <c r="D36" s="59"/>
    </row>
    <row r="37" spans="1:4" ht="18.75" customHeight="1">
      <c r="A37" s="27" t="s">
        <v>705</v>
      </c>
      <c r="B37" s="19"/>
      <c r="C37" s="19">
        <v>0</v>
      </c>
      <c r="D37" s="59"/>
    </row>
    <row r="38" spans="1:4" ht="18.75" customHeight="1">
      <c r="A38" s="27" t="s">
        <v>706</v>
      </c>
      <c r="B38" s="19"/>
      <c r="C38" s="19">
        <v>0</v>
      </c>
      <c r="D38" s="59"/>
    </row>
    <row r="39" spans="1:4" s="80" customFormat="1" ht="18.75" customHeight="1">
      <c r="A39" s="166" t="s">
        <v>85</v>
      </c>
      <c r="B39" s="164"/>
      <c r="C39" s="164"/>
      <c r="D39" s="165"/>
    </row>
    <row r="40" spans="1:4" ht="18.75" customHeight="1">
      <c r="A40" s="28" t="s">
        <v>192</v>
      </c>
      <c r="B40" s="19"/>
      <c r="C40" s="19"/>
      <c r="D40" s="59"/>
    </row>
    <row r="41" spans="1:4" ht="18.75" customHeight="1">
      <c r="A41" s="27" t="s">
        <v>193</v>
      </c>
      <c r="B41" s="19"/>
      <c r="C41" s="19"/>
      <c r="D41" s="59"/>
    </row>
    <row r="42" spans="1:4" ht="18.75" customHeight="1">
      <c r="A42" s="27" t="s">
        <v>194</v>
      </c>
      <c r="B42" s="19"/>
      <c r="C42" s="19"/>
      <c r="D42" s="59"/>
    </row>
    <row r="43" spans="1:4" ht="18.75" customHeight="1">
      <c r="A43" s="27" t="s">
        <v>195</v>
      </c>
      <c r="B43" s="19"/>
      <c r="C43" s="19"/>
      <c r="D43" s="59"/>
    </row>
    <row r="44" spans="1:4" s="80" customFormat="1" ht="18.75" customHeight="1">
      <c r="A44" s="166" t="s">
        <v>86</v>
      </c>
      <c r="B44" s="164">
        <v>27300</v>
      </c>
      <c r="C44" s="164">
        <v>6722</v>
      </c>
      <c r="D44" s="165">
        <f t="shared" si="0"/>
        <v>406.1</v>
      </c>
    </row>
    <row r="45" spans="1:4" s="80" customFormat="1" ht="18.75" customHeight="1">
      <c r="A45" s="166" t="s">
        <v>87</v>
      </c>
      <c r="B45" s="164"/>
      <c r="C45" s="164"/>
      <c r="D45" s="165"/>
    </row>
    <row r="46" spans="1:4" s="80" customFormat="1" ht="18.75" customHeight="1">
      <c r="A46" s="166" t="s">
        <v>188</v>
      </c>
      <c r="B46" s="164"/>
      <c r="C46" s="164"/>
      <c r="D46" s="165"/>
    </row>
    <row r="47" spans="1:4" s="74" customFormat="1" ht="18.75" customHeight="1">
      <c r="A47" s="159" t="s">
        <v>88</v>
      </c>
      <c r="B47" s="159">
        <v>27640</v>
      </c>
      <c r="C47" s="159"/>
      <c r="D47" s="161"/>
    </row>
    <row r="48" spans="1:4" s="80" customFormat="1" ht="18.75" customHeight="1">
      <c r="A48" s="166" t="s">
        <v>190</v>
      </c>
      <c r="B48" s="164"/>
      <c r="C48" s="164"/>
      <c r="D48" s="165"/>
    </row>
    <row r="49" spans="1:4" s="80" customFormat="1" ht="18.75" customHeight="1">
      <c r="A49" s="166" t="s">
        <v>191</v>
      </c>
      <c r="B49" s="164">
        <v>354</v>
      </c>
      <c r="C49" s="164">
        <v>303</v>
      </c>
      <c r="D49" s="165">
        <f t="shared" si="0"/>
        <v>116.8</v>
      </c>
    </row>
    <row r="50" spans="1:4" s="74" customFormat="1" ht="18.75" customHeight="1">
      <c r="A50" s="159" t="s">
        <v>196</v>
      </c>
      <c r="B50" s="159">
        <v>27994</v>
      </c>
      <c r="C50" s="159">
        <v>7632</v>
      </c>
      <c r="D50" s="161">
        <f t="shared" si="0"/>
        <v>366.8</v>
      </c>
    </row>
  </sheetData>
  <mergeCells count="1">
    <mergeCell ref="A2:D2"/>
  </mergeCells>
  <phoneticPr fontId="35" type="noConversion"/>
  <pageMargins left="0.23622047244094491" right="0.23622047244094491" top="0.74803149606299213" bottom="0.74803149606299213" header="0.31496062992125984" footer="0.31496062992125984"/>
  <pageSetup paperSize="9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36"/>
  <sheetViews>
    <sheetView topLeftCell="A16" workbookViewId="0">
      <selection activeCell="D9" sqref="D9"/>
    </sheetView>
  </sheetViews>
  <sheetFormatPr defaultRowHeight="14.25"/>
  <cols>
    <col min="1" max="1" width="45.625" customWidth="1"/>
    <col min="2" max="4" width="14.5" customWidth="1"/>
    <col min="5" max="5" width="25.5" customWidth="1"/>
  </cols>
  <sheetData>
    <row r="1" spans="1:4" s="92" customFormat="1" ht="18.75" customHeight="1">
      <c r="A1" s="92" t="s">
        <v>255</v>
      </c>
    </row>
    <row r="2" spans="1:4" ht="45" customHeight="1">
      <c r="A2" s="242" t="s">
        <v>620</v>
      </c>
      <c r="B2" s="242"/>
      <c r="C2" s="242"/>
      <c r="D2" s="242"/>
    </row>
    <row r="3" spans="1:4" s="92" customFormat="1" ht="18.75" customHeight="1">
      <c r="A3" s="168"/>
      <c r="B3" s="168"/>
      <c r="C3" s="168"/>
      <c r="D3" s="14" t="s">
        <v>70</v>
      </c>
    </row>
    <row r="4" spans="1:4" ht="37.5" customHeight="1">
      <c r="A4" s="41" t="s">
        <v>64</v>
      </c>
      <c r="B4" s="41" t="s">
        <v>197</v>
      </c>
      <c r="C4" s="43" t="s">
        <v>618</v>
      </c>
      <c r="D4" s="43" t="s">
        <v>676</v>
      </c>
    </row>
    <row r="5" spans="1:4" s="80" customFormat="1" ht="18.75" customHeight="1">
      <c r="A5" s="182" t="s">
        <v>172</v>
      </c>
      <c r="B5" s="164"/>
      <c r="C5" s="164"/>
      <c r="D5" s="164"/>
    </row>
    <row r="6" spans="1:4" ht="18.75" customHeight="1">
      <c r="A6" s="179" t="s">
        <v>180</v>
      </c>
      <c r="B6" s="19"/>
      <c r="C6" s="19"/>
      <c r="D6" s="19"/>
    </row>
    <row r="7" spans="1:4" ht="18.75" customHeight="1">
      <c r="A7" s="180" t="s">
        <v>179</v>
      </c>
      <c r="B7" s="19"/>
      <c r="C7" s="19"/>
      <c r="D7" s="19"/>
    </row>
    <row r="8" spans="1:4" ht="18.75" customHeight="1">
      <c r="A8" s="180" t="s">
        <v>178</v>
      </c>
      <c r="B8" s="19"/>
      <c r="C8" s="19"/>
      <c r="D8" s="19"/>
    </row>
    <row r="9" spans="1:4" ht="18.75" customHeight="1">
      <c r="A9" s="180" t="s">
        <v>177</v>
      </c>
      <c r="B9" s="19"/>
      <c r="C9" s="19"/>
      <c r="D9" s="19"/>
    </row>
    <row r="10" spans="1:4" ht="18.75" customHeight="1">
      <c r="A10" s="180" t="s">
        <v>160</v>
      </c>
      <c r="B10" s="19"/>
      <c r="C10" s="19"/>
      <c r="D10" s="19"/>
    </row>
    <row r="11" spans="1:4" ht="18.75" customHeight="1">
      <c r="A11" s="180" t="s">
        <v>161</v>
      </c>
      <c r="B11" s="19"/>
      <c r="C11" s="19"/>
      <c r="D11" s="19"/>
    </row>
    <row r="12" spans="1:4" ht="18.75" customHeight="1">
      <c r="A12" s="180" t="s">
        <v>162</v>
      </c>
      <c r="B12" s="19"/>
      <c r="C12" s="19"/>
      <c r="D12" s="19"/>
    </row>
    <row r="13" spans="1:4" ht="18.75" customHeight="1">
      <c r="A13" s="180" t="s">
        <v>163</v>
      </c>
      <c r="B13" s="19"/>
      <c r="C13" s="19"/>
      <c r="D13" s="19"/>
    </row>
    <row r="14" spans="1:4" ht="18.75" customHeight="1">
      <c r="A14" s="180" t="s">
        <v>164</v>
      </c>
      <c r="B14" s="19"/>
      <c r="C14" s="19"/>
      <c r="D14" s="19"/>
    </row>
    <row r="15" spans="1:4" s="80" customFormat="1" ht="18.75" customHeight="1">
      <c r="A15" s="182" t="s">
        <v>173</v>
      </c>
      <c r="B15" s="87">
        <v>300</v>
      </c>
      <c r="C15" s="87">
        <v>317</v>
      </c>
      <c r="D15" s="181">
        <f>B15/C15*100</f>
        <v>94.6</v>
      </c>
    </row>
    <row r="16" spans="1:4" ht="18.75" customHeight="1">
      <c r="A16" s="179" t="s">
        <v>181</v>
      </c>
      <c r="B16" s="178"/>
      <c r="C16" s="178"/>
      <c r="D16" s="61"/>
    </row>
    <row r="17" spans="1:4" ht="18.75" customHeight="1">
      <c r="A17" s="180" t="s">
        <v>165</v>
      </c>
      <c r="B17" s="178"/>
      <c r="C17" s="178"/>
      <c r="D17" s="61"/>
    </row>
    <row r="18" spans="1:4" ht="18.75" customHeight="1">
      <c r="A18" s="180" t="s">
        <v>166</v>
      </c>
      <c r="B18" s="178"/>
      <c r="C18" s="178"/>
      <c r="D18" s="61"/>
    </row>
    <row r="19" spans="1:4" ht="18.75" customHeight="1">
      <c r="A19" s="180" t="s">
        <v>167</v>
      </c>
      <c r="B19" s="178"/>
      <c r="C19" s="178"/>
      <c r="D19" s="61"/>
    </row>
    <row r="20" spans="1:4" ht="18.75" customHeight="1">
      <c r="A20" s="180" t="s">
        <v>168</v>
      </c>
      <c r="B20" s="178"/>
      <c r="C20" s="178"/>
      <c r="D20" s="61"/>
    </row>
    <row r="21" spans="1:4" ht="18.75" customHeight="1">
      <c r="A21" s="180" t="s">
        <v>169</v>
      </c>
      <c r="B21" s="178"/>
      <c r="C21" s="178"/>
      <c r="D21" s="61"/>
    </row>
    <row r="22" spans="1:4" ht="18.75" customHeight="1">
      <c r="A22" s="180" t="s">
        <v>170</v>
      </c>
      <c r="B22" s="178"/>
      <c r="C22" s="178"/>
      <c r="D22" s="61"/>
    </row>
    <row r="23" spans="1:4" ht="18.75" customHeight="1">
      <c r="A23" s="180" t="s">
        <v>171</v>
      </c>
      <c r="B23" s="178">
        <v>300</v>
      </c>
      <c r="C23" s="178">
        <v>317</v>
      </c>
      <c r="D23" s="61">
        <f t="shared" ref="D23:D36" si="0">B23/C23*100</f>
        <v>94.6</v>
      </c>
    </row>
    <row r="24" spans="1:4" s="80" customFormat="1" ht="18.75" customHeight="1">
      <c r="A24" s="182" t="s">
        <v>174</v>
      </c>
      <c r="B24" s="87">
        <v>340</v>
      </c>
      <c r="C24" s="87">
        <v>290</v>
      </c>
      <c r="D24" s="181">
        <f t="shared" si="0"/>
        <v>117.2</v>
      </c>
    </row>
    <row r="25" spans="1:4" ht="18.75" customHeight="1">
      <c r="A25" s="179" t="s">
        <v>182</v>
      </c>
      <c r="B25" s="178">
        <v>340</v>
      </c>
      <c r="C25" s="178">
        <v>290</v>
      </c>
      <c r="D25" s="61">
        <f t="shared" si="0"/>
        <v>117.2</v>
      </c>
    </row>
    <row r="26" spans="1:4" s="80" customFormat="1" ht="18.75" customHeight="1">
      <c r="A26" s="182" t="s">
        <v>175</v>
      </c>
      <c r="B26" s="87"/>
      <c r="C26" s="87"/>
      <c r="D26" s="181"/>
    </row>
    <row r="27" spans="1:4" ht="18.75" customHeight="1">
      <c r="A27" s="179" t="s">
        <v>183</v>
      </c>
      <c r="B27" s="178"/>
      <c r="C27" s="178"/>
      <c r="D27" s="61"/>
    </row>
    <row r="28" spans="1:4" ht="18.75" customHeight="1">
      <c r="A28" s="179" t="s">
        <v>184</v>
      </c>
      <c r="B28" s="178"/>
      <c r="C28" s="178"/>
      <c r="D28" s="61"/>
    </row>
    <row r="29" spans="1:4" ht="18.75" customHeight="1">
      <c r="A29" s="179" t="s">
        <v>185</v>
      </c>
      <c r="B29" s="178"/>
      <c r="C29" s="178"/>
      <c r="D29" s="61"/>
    </row>
    <row r="30" spans="1:4" s="80" customFormat="1" ht="18.75" customHeight="1">
      <c r="A30" s="182" t="s">
        <v>176</v>
      </c>
      <c r="B30" s="87"/>
      <c r="C30" s="87"/>
      <c r="D30" s="181"/>
    </row>
    <row r="31" spans="1:4" ht="18.75" customHeight="1">
      <c r="A31" s="179" t="s">
        <v>186</v>
      </c>
      <c r="B31" s="178"/>
      <c r="C31" s="178"/>
      <c r="D31" s="61"/>
    </row>
    <row r="32" spans="1:4" s="74" customFormat="1" ht="18.75" customHeight="1">
      <c r="A32" s="159" t="s">
        <v>187</v>
      </c>
      <c r="B32" s="162">
        <v>640</v>
      </c>
      <c r="C32" s="162">
        <v>607</v>
      </c>
      <c r="D32" s="183">
        <f t="shared" si="0"/>
        <v>105.4</v>
      </c>
    </row>
    <row r="33" spans="1:4" s="80" customFormat="1" ht="18.75" customHeight="1">
      <c r="A33" s="163" t="s">
        <v>189</v>
      </c>
      <c r="B33" s="87"/>
      <c r="C33" s="87"/>
      <c r="D33" s="181"/>
    </row>
    <row r="34" spans="1:4" s="80" customFormat="1" ht="18.75" customHeight="1">
      <c r="A34" s="184" t="s">
        <v>89</v>
      </c>
      <c r="B34" s="87">
        <v>27300</v>
      </c>
      <c r="C34" s="87">
        <v>6722</v>
      </c>
      <c r="D34" s="181">
        <f t="shared" si="0"/>
        <v>406.1</v>
      </c>
    </row>
    <row r="35" spans="1:4" s="80" customFormat="1" ht="18.75" customHeight="1">
      <c r="A35" s="184" t="s">
        <v>621</v>
      </c>
      <c r="B35" s="87">
        <v>54</v>
      </c>
      <c r="C35" s="87">
        <v>303</v>
      </c>
      <c r="D35" s="181">
        <f t="shared" si="0"/>
        <v>17.8</v>
      </c>
    </row>
    <row r="36" spans="1:4" s="74" customFormat="1" ht="18.75" customHeight="1">
      <c r="A36" s="159" t="s">
        <v>90</v>
      </c>
      <c r="B36" s="162">
        <v>27994</v>
      </c>
      <c r="C36" s="162">
        <v>7632</v>
      </c>
      <c r="D36" s="183">
        <f t="shared" si="0"/>
        <v>366.8</v>
      </c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D65"/>
  <sheetViews>
    <sheetView topLeftCell="A52" workbookViewId="0"/>
  </sheetViews>
  <sheetFormatPr defaultColWidth="9" defaultRowHeight="14.25"/>
  <cols>
    <col min="1" max="1" width="45.625" style="186" customWidth="1"/>
    <col min="2" max="2" width="14.5" style="187" customWidth="1"/>
    <col min="3" max="4" width="14.5" style="186" customWidth="1"/>
    <col min="5" max="16384" width="9" style="186"/>
  </cols>
  <sheetData>
    <row r="1" spans="1:4" s="194" customFormat="1" ht="18.75" customHeight="1">
      <c r="A1" s="194" t="s">
        <v>256</v>
      </c>
      <c r="B1" s="195"/>
    </row>
    <row r="2" spans="1:4" ht="45" customHeight="1">
      <c r="A2" s="245" t="s">
        <v>622</v>
      </c>
      <c r="B2" s="245"/>
      <c r="C2" s="245"/>
      <c r="D2" s="245"/>
    </row>
    <row r="3" spans="1:4" s="194" customFormat="1" ht="18.75" customHeight="1">
      <c r="A3" s="196"/>
      <c r="B3" s="197"/>
      <c r="C3" s="198"/>
      <c r="D3" s="199" t="s">
        <v>70</v>
      </c>
    </row>
    <row r="4" spans="1:4" s="194" customFormat="1" ht="37.5" customHeight="1">
      <c r="A4" s="24" t="s">
        <v>115</v>
      </c>
      <c r="B4" s="25" t="s">
        <v>197</v>
      </c>
      <c r="C4" s="43" t="s">
        <v>618</v>
      </c>
      <c r="D4" s="43" t="s">
        <v>676</v>
      </c>
    </row>
    <row r="5" spans="1:4" s="208" customFormat="1" ht="18.75" customHeight="1">
      <c r="A5" s="205" t="s">
        <v>91</v>
      </c>
      <c r="B5" s="206"/>
      <c r="C5" s="206"/>
      <c r="D5" s="207"/>
    </row>
    <row r="6" spans="1:4" s="194" customFormat="1" ht="18.75" customHeight="1">
      <c r="A6" s="188" t="s">
        <v>150</v>
      </c>
      <c r="B6" s="200"/>
      <c r="C6" s="200"/>
      <c r="D6" s="201"/>
    </row>
    <row r="7" spans="1:4" s="194" customFormat="1" ht="18.75" customHeight="1">
      <c r="A7" s="188" t="s">
        <v>151</v>
      </c>
      <c r="B7" s="200"/>
      <c r="C7" s="200"/>
      <c r="D7" s="201"/>
    </row>
    <row r="8" spans="1:4" s="202" customFormat="1" ht="18.75" customHeight="1">
      <c r="A8" s="188" t="s">
        <v>152</v>
      </c>
      <c r="B8" s="200"/>
      <c r="C8" s="200"/>
      <c r="D8" s="201"/>
    </row>
    <row r="9" spans="1:4" s="202" customFormat="1" ht="18.75" customHeight="1">
      <c r="A9" s="188" t="s">
        <v>153</v>
      </c>
      <c r="B9" s="200"/>
      <c r="C9" s="200"/>
      <c r="D9" s="201"/>
    </row>
    <row r="10" spans="1:4" s="202" customFormat="1" ht="18.75" customHeight="1">
      <c r="A10" s="188" t="s">
        <v>155</v>
      </c>
      <c r="B10" s="200"/>
      <c r="C10" s="200"/>
      <c r="D10" s="201"/>
    </row>
    <row r="11" spans="1:4" s="211" customFormat="1" ht="18.75" customHeight="1">
      <c r="A11" s="205" t="s">
        <v>95</v>
      </c>
      <c r="B11" s="209">
        <v>4508</v>
      </c>
      <c r="C11" s="210">
        <v>3989</v>
      </c>
      <c r="D11" s="207">
        <f t="shared" ref="D11:D21" si="0">B11/C11*100</f>
        <v>113</v>
      </c>
    </row>
    <row r="12" spans="1:4" s="202" customFormat="1" ht="18.75" customHeight="1">
      <c r="A12" s="188" t="s">
        <v>150</v>
      </c>
      <c r="B12" s="192">
        <v>883</v>
      </c>
      <c r="C12" s="193">
        <v>905</v>
      </c>
      <c r="D12" s="201">
        <f t="shared" si="0"/>
        <v>97.6</v>
      </c>
    </row>
    <row r="13" spans="1:4" s="202" customFormat="1" ht="18.75" customHeight="1">
      <c r="A13" s="188" t="s">
        <v>151</v>
      </c>
      <c r="B13" s="192">
        <v>3526</v>
      </c>
      <c r="C13" s="193">
        <v>2907</v>
      </c>
      <c r="D13" s="201">
        <f t="shared" si="0"/>
        <v>121.3</v>
      </c>
    </row>
    <row r="14" spans="1:4" s="202" customFormat="1" ht="18.75" customHeight="1">
      <c r="A14" s="188" t="s">
        <v>152</v>
      </c>
      <c r="B14" s="192">
        <v>96</v>
      </c>
      <c r="C14" s="193">
        <v>177</v>
      </c>
      <c r="D14" s="201">
        <f t="shared" si="0"/>
        <v>54.2</v>
      </c>
    </row>
    <row r="15" spans="1:4" s="202" customFormat="1" ht="18.75" customHeight="1">
      <c r="A15" s="188" t="s">
        <v>153</v>
      </c>
      <c r="B15" s="192">
        <v>3</v>
      </c>
      <c r="C15" s="193"/>
      <c r="D15" s="201"/>
    </row>
    <row r="16" spans="1:4" s="202" customFormat="1" ht="18.75" customHeight="1">
      <c r="A16" s="188" t="s">
        <v>155</v>
      </c>
      <c r="B16" s="192"/>
      <c r="C16" s="193"/>
      <c r="D16" s="201"/>
    </row>
    <row r="17" spans="1:4" s="211" customFormat="1" ht="18.75" customHeight="1">
      <c r="A17" s="205" t="s">
        <v>96</v>
      </c>
      <c r="B17" s="209">
        <v>17711</v>
      </c>
      <c r="C17" s="210">
        <v>16148</v>
      </c>
      <c r="D17" s="207">
        <f t="shared" si="0"/>
        <v>109.7</v>
      </c>
    </row>
    <row r="18" spans="1:4" s="202" customFormat="1" ht="18.75" customHeight="1">
      <c r="A18" s="23" t="s">
        <v>103</v>
      </c>
      <c r="B18" s="192">
        <v>8401</v>
      </c>
      <c r="C18" s="193">
        <v>7507</v>
      </c>
      <c r="D18" s="201">
        <f t="shared" si="0"/>
        <v>111.9</v>
      </c>
    </row>
    <row r="19" spans="1:4" s="202" customFormat="1" ht="18.75" customHeight="1">
      <c r="A19" s="23" t="s">
        <v>93</v>
      </c>
      <c r="B19" s="192">
        <v>9300</v>
      </c>
      <c r="C19" s="193"/>
      <c r="D19" s="201"/>
    </row>
    <row r="20" spans="1:4" s="202" customFormat="1" ht="18.75" customHeight="1">
      <c r="A20" s="23" t="s">
        <v>92</v>
      </c>
      <c r="B20" s="192">
        <v>10</v>
      </c>
      <c r="C20" s="193">
        <v>20</v>
      </c>
      <c r="D20" s="201">
        <f t="shared" si="0"/>
        <v>50</v>
      </c>
    </row>
    <row r="21" spans="1:4" s="202" customFormat="1" ht="18.75" customHeight="1">
      <c r="A21" s="23" t="s">
        <v>94</v>
      </c>
      <c r="B21" s="192"/>
      <c r="C21" s="193">
        <v>8621</v>
      </c>
      <c r="D21" s="201">
        <f t="shared" si="0"/>
        <v>0</v>
      </c>
    </row>
    <row r="22" spans="1:4" s="202" customFormat="1" ht="18.75" customHeight="1">
      <c r="A22" s="23" t="s">
        <v>154</v>
      </c>
      <c r="B22" s="192"/>
      <c r="C22" s="193"/>
      <c r="D22" s="201"/>
    </row>
    <row r="23" spans="1:4" s="211" customFormat="1" ht="18.75" customHeight="1">
      <c r="A23" s="205" t="s">
        <v>97</v>
      </c>
      <c r="B23" s="209"/>
      <c r="C23" s="210"/>
      <c r="D23" s="207"/>
    </row>
    <row r="24" spans="1:4" s="202" customFormat="1" ht="18.75" customHeight="1">
      <c r="A24" s="23" t="s">
        <v>103</v>
      </c>
      <c r="B24" s="192"/>
      <c r="C24" s="193"/>
      <c r="D24" s="201"/>
    </row>
    <row r="25" spans="1:4" s="202" customFormat="1" ht="18.75" customHeight="1">
      <c r="A25" s="23" t="s">
        <v>93</v>
      </c>
      <c r="B25" s="192"/>
      <c r="C25" s="193"/>
      <c r="D25" s="201"/>
    </row>
    <row r="26" spans="1:4" s="202" customFormat="1" ht="18.75" customHeight="1">
      <c r="A26" s="23" t="s">
        <v>92</v>
      </c>
      <c r="B26" s="192"/>
      <c r="C26" s="193"/>
      <c r="D26" s="201"/>
    </row>
    <row r="27" spans="1:4" s="202" customFormat="1" ht="18.75" customHeight="1">
      <c r="A27" s="23" t="s">
        <v>94</v>
      </c>
      <c r="B27" s="192"/>
      <c r="C27" s="193"/>
      <c r="D27" s="201"/>
    </row>
    <row r="28" spans="1:4" s="202" customFormat="1" ht="18.75" customHeight="1">
      <c r="A28" s="23" t="s">
        <v>154</v>
      </c>
      <c r="B28" s="192"/>
      <c r="C28" s="193"/>
      <c r="D28" s="201"/>
    </row>
    <row r="29" spans="1:4" s="211" customFormat="1" ht="18.75" customHeight="1">
      <c r="A29" s="205" t="s">
        <v>98</v>
      </c>
      <c r="B29" s="209">
        <v>750</v>
      </c>
      <c r="C29" s="210"/>
      <c r="D29" s="207"/>
    </row>
    <row r="30" spans="1:4" s="216" customFormat="1" ht="18.75" customHeight="1">
      <c r="A30" s="212" t="s">
        <v>156</v>
      </c>
      <c r="B30" s="213">
        <v>750</v>
      </c>
      <c r="C30" s="214"/>
      <c r="D30" s="215"/>
    </row>
    <row r="31" spans="1:4" s="202" customFormat="1" ht="18.75" customHeight="1">
      <c r="A31" s="188" t="s">
        <v>150</v>
      </c>
      <c r="B31" s="192"/>
      <c r="C31" s="193"/>
      <c r="D31" s="201"/>
    </row>
    <row r="32" spans="1:4" s="202" customFormat="1" ht="18.75" customHeight="1">
      <c r="A32" s="188" t="s">
        <v>151</v>
      </c>
      <c r="B32" s="192">
        <v>750</v>
      </c>
      <c r="C32" s="193"/>
      <c r="D32" s="201"/>
    </row>
    <row r="33" spans="1:4" s="202" customFormat="1" ht="18.75" customHeight="1">
      <c r="A33" s="188" t="s">
        <v>152</v>
      </c>
      <c r="B33" s="192"/>
      <c r="C33" s="193"/>
      <c r="D33" s="201"/>
    </row>
    <row r="34" spans="1:4" s="202" customFormat="1" ht="18.75" customHeight="1">
      <c r="A34" s="188" t="s">
        <v>153</v>
      </c>
      <c r="B34" s="192"/>
      <c r="C34" s="193"/>
      <c r="D34" s="201"/>
    </row>
    <row r="35" spans="1:4" s="202" customFormat="1" ht="18.75" customHeight="1">
      <c r="A35" s="188" t="s">
        <v>155</v>
      </c>
      <c r="B35" s="192"/>
      <c r="C35" s="193"/>
      <c r="D35" s="201"/>
    </row>
    <row r="36" spans="1:4" s="216" customFormat="1" ht="18.75" customHeight="1">
      <c r="A36" s="212" t="s">
        <v>99</v>
      </c>
      <c r="B36" s="213"/>
      <c r="C36" s="214"/>
      <c r="D36" s="215"/>
    </row>
    <row r="37" spans="1:4" s="202" customFormat="1" ht="18.75" customHeight="1">
      <c r="A37" s="188" t="s">
        <v>150</v>
      </c>
      <c r="B37" s="192"/>
      <c r="C37" s="193"/>
      <c r="D37" s="201"/>
    </row>
    <row r="38" spans="1:4" s="202" customFormat="1" ht="18.75" customHeight="1">
      <c r="A38" s="188" t="s">
        <v>151</v>
      </c>
      <c r="B38" s="192"/>
      <c r="C38" s="193"/>
      <c r="D38" s="201"/>
    </row>
    <row r="39" spans="1:4" s="202" customFormat="1" ht="18.75" customHeight="1">
      <c r="A39" s="188" t="s">
        <v>152</v>
      </c>
      <c r="B39" s="192"/>
      <c r="C39" s="193"/>
      <c r="D39" s="201"/>
    </row>
    <row r="40" spans="1:4" s="202" customFormat="1" ht="18.75" customHeight="1">
      <c r="A40" s="188" t="s">
        <v>153</v>
      </c>
      <c r="B40" s="192"/>
      <c r="C40" s="193"/>
      <c r="D40" s="201"/>
    </row>
    <row r="41" spans="1:4" s="202" customFormat="1" ht="18.75" customHeight="1">
      <c r="A41" s="188" t="s">
        <v>155</v>
      </c>
      <c r="B41" s="192"/>
      <c r="C41" s="193"/>
      <c r="D41" s="201"/>
    </row>
    <row r="42" spans="1:4" s="216" customFormat="1" ht="18.75" customHeight="1">
      <c r="A42" s="212" t="s">
        <v>157</v>
      </c>
      <c r="B42" s="213"/>
      <c r="C42" s="214"/>
      <c r="D42" s="215"/>
    </row>
    <row r="43" spans="1:4" s="202" customFormat="1" ht="18.75" customHeight="1">
      <c r="A43" s="189" t="s">
        <v>103</v>
      </c>
      <c r="B43" s="192"/>
      <c r="C43" s="193"/>
      <c r="D43" s="201"/>
    </row>
    <row r="44" spans="1:4" s="202" customFormat="1" ht="18.75" customHeight="1">
      <c r="A44" s="189" t="s">
        <v>93</v>
      </c>
      <c r="B44" s="192"/>
      <c r="C44" s="193"/>
      <c r="D44" s="201"/>
    </row>
    <row r="45" spans="1:4" s="202" customFormat="1" ht="18.75" customHeight="1">
      <c r="A45" s="189" t="s">
        <v>92</v>
      </c>
      <c r="B45" s="192"/>
      <c r="C45" s="193"/>
      <c r="D45" s="201"/>
    </row>
    <row r="46" spans="1:4" s="202" customFormat="1" ht="18.75" customHeight="1">
      <c r="A46" s="190" t="s">
        <v>94</v>
      </c>
      <c r="B46" s="192"/>
      <c r="C46" s="193"/>
      <c r="D46" s="201"/>
    </row>
    <row r="47" spans="1:4" s="202" customFormat="1" ht="18.75" customHeight="1">
      <c r="A47" s="190" t="s">
        <v>154</v>
      </c>
      <c r="B47" s="192"/>
      <c r="C47" s="193"/>
      <c r="D47" s="201"/>
    </row>
    <row r="48" spans="1:4" s="211" customFormat="1" ht="18.75" customHeight="1">
      <c r="A48" s="205" t="s">
        <v>100</v>
      </c>
      <c r="B48" s="209"/>
      <c r="C48" s="210"/>
      <c r="D48" s="207"/>
    </row>
    <row r="49" spans="1:4" s="202" customFormat="1" ht="18.75" customHeight="1">
      <c r="A49" s="188" t="s">
        <v>150</v>
      </c>
      <c r="B49" s="192"/>
      <c r="C49" s="193"/>
      <c r="D49" s="201"/>
    </row>
    <row r="50" spans="1:4" s="202" customFormat="1" ht="18.75" customHeight="1">
      <c r="A50" s="188" t="s">
        <v>151</v>
      </c>
      <c r="B50" s="192"/>
      <c r="C50" s="193"/>
      <c r="D50" s="201"/>
    </row>
    <row r="51" spans="1:4" s="202" customFormat="1" ht="18.75" customHeight="1">
      <c r="A51" s="188" t="s">
        <v>152</v>
      </c>
      <c r="B51" s="192"/>
      <c r="C51" s="193"/>
      <c r="D51" s="201"/>
    </row>
    <row r="52" spans="1:4" s="202" customFormat="1" ht="18.75" customHeight="1">
      <c r="A52" s="188" t="s">
        <v>153</v>
      </c>
      <c r="B52" s="192"/>
      <c r="C52" s="193"/>
      <c r="D52" s="201"/>
    </row>
    <row r="53" spans="1:4" s="202" customFormat="1" ht="18.75" customHeight="1">
      <c r="A53" s="188" t="s">
        <v>155</v>
      </c>
      <c r="B53" s="192"/>
      <c r="C53" s="193"/>
      <c r="D53" s="201"/>
    </row>
    <row r="54" spans="1:4" s="211" customFormat="1" ht="18.75" customHeight="1">
      <c r="A54" s="205" t="s">
        <v>101</v>
      </c>
      <c r="B54" s="209"/>
      <c r="C54" s="210"/>
      <c r="D54" s="207"/>
    </row>
    <row r="55" spans="1:4" s="202" customFormat="1" ht="18.75" customHeight="1">
      <c r="A55" s="188" t="s">
        <v>150</v>
      </c>
      <c r="B55" s="192"/>
      <c r="C55" s="193"/>
      <c r="D55" s="201"/>
    </row>
    <row r="56" spans="1:4" s="202" customFormat="1" ht="18.75" customHeight="1">
      <c r="A56" s="188" t="s">
        <v>151</v>
      </c>
      <c r="B56" s="192"/>
      <c r="C56" s="193"/>
      <c r="D56" s="201"/>
    </row>
    <row r="57" spans="1:4" s="202" customFormat="1" ht="18.75" customHeight="1">
      <c r="A57" s="188" t="s">
        <v>152</v>
      </c>
      <c r="B57" s="192"/>
      <c r="C57" s="193"/>
      <c r="D57" s="201"/>
    </row>
    <row r="58" spans="1:4" s="202" customFormat="1" ht="18.75" customHeight="1">
      <c r="A58" s="188" t="s">
        <v>153</v>
      </c>
      <c r="B58" s="192"/>
      <c r="C58" s="193"/>
      <c r="D58" s="201"/>
    </row>
    <row r="59" spans="1:4" s="202" customFormat="1" ht="18.75" customHeight="1">
      <c r="A59" s="188" t="s">
        <v>155</v>
      </c>
      <c r="B59" s="192"/>
      <c r="C59" s="193"/>
      <c r="D59" s="201"/>
    </row>
    <row r="60" spans="1:4" s="211" customFormat="1" ht="18.75" customHeight="1">
      <c r="A60" s="205" t="s">
        <v>102</v>
      </c>
      <c r="B60" s="209">
        <v>1728</v>
      </c>
      <c r="C60" s="210"/>
      <c r="D60" s="207"/>
    </row>
    <row r="61" spans="1:4" s="202" customFormat="1" ht="18.75" customHeight="1">
      <c r="A61" s="188" t="s">
        <v>150</v>
      </c>
      <c r="B61" s="192"/>
      <c r="C61" s="193"/>
      <c r="D61" s="201"/>
    </row>
    <row r="62" spans="1:4" s="202" customFormat="1" ht="18.75" customHeight="1">
      <c r="A62" s="188" t="s">
        <v>151</v>
      </c>
      <c r="B62" s="192">
        <v>1728</v>
      </c>
      <c r="C62" s="193"/>
      <c r="D62" s="201"/>
    </row>
    <row r="63" spans="1:4" s="202" customFormat="1" ht="18.75" customHeight="1">
      <c r="A63" s="188" t="s">
        <v>152</v>
      </c>
      <c r="B63" s="192"/>
      <c r="C63" s="193"/>
      <c r="D63" s="201"/>
    </row>
    <row r="64" spans="1:4" s="202" customFormat="1" ht="18.75" customHeight="1">
      <c r="A64" s="188" t="s">
        <v>153</v>
      </c>
      <c r="B64" s="192"/>
      <c r="C64" s="193"/>
      <c r="D64" s="201"/>
    </row>
    <row r="65" spans="1:4" s="202" customFormat="1" ht="18.75" customHeight="1">
      <c r="A65" s="188" t="s">
        <v>155</v>
      </c>
      <c r="B65" s="203"/>
      <c r="C65" s="204"/>
      <c r="D65" s="201"/>
    </row>
  </sheetData>
  <mergeCells count="1">
    <mergeCell ref="A2:D2"/>
  </mergeCells>
  <phoneticPr fontId="35" type="noConversion"/>
  <conditionalFormatting sqref="A5:A16">
    <cfRule type="expression" dxfId="6" priority="6" stopIfTrue="1">
      <formula>"len($A:$A)=3"</formula>
    </cfRule>
  </conditionalFormatting>
  <conditionalFormatting sqref="A31:A35">
    <cfRule type="expression" dxfId="5" priority="5" stopIfTrue="1">
      <formula>"len($A:$A)=3"</formula>
    </cfRule>
  </conditionalFormatting>
  <conditionalFormatting sqref="A37:A41">
    <cfRule type="expression" dxfId="4" priority="4" stopIfTrue="1">
      <formula>"len($A:$A)=3"</formula>
    </cfRule>
  </conditionalFormatting>
  <conditionalFormatting sqref="A49:A53">
    <cfRule type="expression" dxfId="3" priority="3" stopIfTrue="1">
      <formula>"len($A:$A)=3"</formula>
    </cfRule>
  </conditionalFormatting>
  <conditionalFormatting sqref="A55:A59">
    <cfRule type="expression" dxfId="2" priority="2" stopIfTrue="1">
      <formula>"len($A:$A)=3"</formula>
    </cfRule>
  </conditionalFormatting>
  <conditionalFormatting sqref="A61:A65">
    <cfRule type="expression" dxfId="1" priority="1" stopIfTrue="1">
      <formula>"len($A:$A)=3"</formula>
    </cfRule>
  </conditionalFormatting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D51"/>
  <sheetViews>
    <sheetView workbookViewId="0">
      <selection activeCell="C23" sqref="C23"/>
    </sheetView>
  </sheetViews>
  <sheetFormatPr defaultColWidth="9" defaultRowHeight="14.25"/>
  <cols>
    <col min="1" max="1" width="45.625" style="186" customWidth="1"/>
    <col min="2" max="2" width="14.5" style="187" customWidth="1"/>
    <col min="3" max="4" width="14.5" style="186" customWidth="1"/>
    <col min="5" max="16384" width="9" style="186"/>
  </cols>
  <sheetData>
    <row r="1" spans="1:4" s="194" customFormat="1" ht="18.75" customHeight="1">
      <c r="A1" s="194" t="s">
        <v>257</v>
      </c>
      <c r="B1" s="195"/>
    </row>
    <row r="2" spans="1:4" ht="45" customHeight="1">
      <c r="A2" s="245" t="s">
        <v>623</v>
      </c>
      <c r="B2" s="245"/>
      <c r="C2" s="245"/>
      <c r="D2" s="245"/>
    </row>
    <row r="3" spans="1:4" s="194" customFormat="1" ht="18.75" customHeight="1">
      <c r="A3" s="196"/>
      <c r="B3" s="197"/>
      <c r="C3" s="198"/>
      <c r="D3" s="199" t="s">
        <v>70</v>
      </c>
    </row>
    <row r="4" spans="1:4" s="194" customFormat="1" ht="37.5" customHeight="1">
      <c r="A4" s="24" t="s">
        <v>115</v>
      </c>
      <c r="B4" s="25" t="s">
        <v>197</v>
      </c>
      <c r="C4" s="43" t="s">
        <v>618</v>
      </c>
      <c r="D4" s="43" t="s">
        <v>676</v>
      </c>
    </row>
    <row r="5" spans="1:4" s="208" customFormat="1" ht="18.75" customHeight="1">
      <c r="A5" s="205" t="s">
        <v>104</v>
      </c>
      <c r="B5" s="206"/>
      <c r="C5" s="206"/>
      <c r="D5" s="225"/>
    </row>
    <row r="6" spans="1:4" s="194" customFormat="1" ht="18.75" customHeight="1">
      <c r="A6" s="188" t="s">
        <v>138</v>
      </c>
      <c r="B6" s="191"/>
      <c r="C6" s="191"/>
      <c r="D6" s="226"/>
    </row>
    <row r="7" spans="1:4" s="194" customFormat="1" ht="18.75" customHeight="1">
      <c r="A7" s="188" t="s">
        <v>139</v>
      </c>
      <c r="B7" s="191"/>
      <c r="C7" s="191"/>
      <c r="D7" s="226"/>
    </row>
    <row r="8" spans="1:4" s="194" customFormat="1" ht="18.75" customHeight="1">
      <c r="A8" s="188" t="s">
        <v>140</v>
      </c>
      <c r="B8" s="191"/>
      <c r="C8" s="191"/>
      <c r="D8" s="226"/>
    </row>
    <row r="9" spans="1:4" s="194" customFormat="1" ht="18.75" customHeight="1">
      <c r="A9" s="188" t="s">
        <v>117</v>
      </c>
      <c r="B9" s="191"/>
      <c r="C9" s="191"/>
      <c r="D9" s="226"/>
    </row>
    <row r="10" spans="1:4" s="211" customFormat="1" ht="18.75" customHeight="1">
      <c r="A10" s="205" t="s">
        <v>105</v>
      </c>
      <c r="B10" s="209">
        <v>3699</v>
      </c>
      <c r="C10" s="210">
        <v>2960</v>
      </c>
      <c r="D10" s="210"/>
    </row>
    <row r="11" spans="1:4" ht="18.75" customHeight="1">
      <c r="A11" s="217" t="s">
        <v>141</v>
      </c>
      <c r="B11" s="192">
        <v>3215</v>
      </c>
      <c r="C11" s="193">
        <v>2960</v>
      </c>
      <c r="D11" s="193"/>
    </row>
    <row r="12" spans="1:4" ht="18.75" customHeight="1">
      <c r="A12" s="217" t="s">
        <v>142</v>
      </c>
      <c r="B12" s="192"/>
      <c r="C12" s="193"/>
      <c r="D12" s="193"/>
    </row>
    <row r="13" spans="1:4" ht="18.75" customHeight="1">
      <c r="A13" s="217" t="s">
        <v>143</v>
      </c>
      <c r="B13" s="192">
        <v>291</v>
      </c>
      <c r="C13" s="193"/>
      <c r="D13" s="193"/>
    </row>
    <row r="14" spans="1:4" ht="18.75" customHeight="1">
      <c r="A14" s="217" t="s">
        <v>144</v>
      </c>
      <c r="B14" s="192">
        <v>193</v>
      </c>
      <c r="C14" s="193"/>
      <c r="D14" s="193"/>
    </row>
    <row r="15" spans="1:4" s="211" customFormat="1" ht="18.75" customHeight="1">
      <c r="A15" s="205" t="s">
        <v>106</v>
      </c>
      <c r="B15" s="209">
        <v>17497</v>
      </c>
      <c r="C15" s="210">
        <v>16148</v>
      </c>
      <c r="D15" s="210"/>
    </row>
    <row r="16" spans="1:4" ht="18.75" customHeight="1">
      <c r="A16" s="218" t="s">
        <v>145</v>
      </c>
      <c r="B16" s="192">
        <v>17497</v>
      </c>
      <c r="C16" s="193">
        <v>16148</v>
      </c>
      <c r="D16" s="193"/>
    </row>
    <row r="17" spans="1:4" ht="18.75" customHeight="1">
      <c r="A17" s="218" t="s">
        <v>146</v>
      </c>
      <c r="B17" s="192"/>
      <c r="C17" s="193"/>
      <c r="D17" s="193"/>
    </row>
    <row r="18" spans="1:4" s="211" customFormat="1" ht="18.75" customHeight="1">
      <c r="A18" s="205" t="s">
        <v>107</v>
      </c>
      <c r="B18" s="209"/>
      <c r="C18" s="210"/>
      <c r="D18" s="210"/>
    </row>
    <row r="19" spans="1:4" ht="18.75" customHeight="1">
      <c r="A19" s="219" t="s">
        <v>147</v>
      </c>
      <c r="B19" s="192"/>
      <c r="C19" s="193"/>
      <c r="D19" s="193"/>
    </row>
    <row r="20" spans="1:4" ht="18.75" customHeight="1">
      <c r="A20" s="219" t="s">
        <v>148</v>
      </c>
      <c r="B20" s="192"/>
      <c r="C20" s="193"/>
      <c r="D20" s="193"/>
    </row>
    <row r="21" spans="1:4" ht="18.75" customHeight="1">
      <c r="A21" s="219" t="s">
        <v>149</v>
      </c>
      <c r="B21" s="192"/>
      <c r="C21" s="193"/>
      <c r="D21" s="193"/>
    </row>
    <row r="22" spans="1:4" s="211" customFormat="1" ht="18.75" customHeight="1">
      <c r="A22" s="205" t="s">
        <v>108</v>
      </c>
      <c r="B22" s="209">
        <v>750</v>
      </c>
      <c r="C22" s="210"/>
      <c r="D22" s="210"/>
    </row>
    <row r="23" spans="1:4" s="216" customFormat="1" ht="18.75" customHeight="1">
      <c r="A23" s="212" t="s">
        <v>109</v>
      </c>
      <c r="B23" s="213">
        <v>750</v>
      </c>
      <c r="C23" s="214"/>
      <c r="D23" s="214"/>
    </row>
    <row r="24" spans="1:4" ht="18.75" customHeight="1">
      <c r="A24" s="220" t="s">
        <v>118</v>
      </c>
      <c r="B24" s="192"/>
      <c r="C24" s="193"/>
      <c r="D24" s="193"/>
    </row>
    <row r="25" spans="1:4" ht="18.75" customHeight="1">
      <c r="A25" s="220" t="s">
        <v>119</v>
      </c>
      <c r="B25" s="192"/>
      <c r="C25" s="193"/>
      <c r="D25" s="193"/>
    </row>
    <row r="26" spans="1:4" ht="18.75" customHeight="1">
      <c r="A26" s="220" t="s">
        <v>120</v>
      </c>
      <c r="B26" s="192">
        <v>750</v>
      </c>
      <c r="C26" s="193"/>
      <c r="D26" s="193"/>
    </row>
    <row r="27" spans="1:4" s="216" customFormat="1" ht="18.75" customHeight="1">
      <c r="A27" s="212" t="s">
        <v>110</v>
      </c>
      <c r="B27" s="213"/>
      <c r="C27" s="214"/>
      <c r="D27" s="214"/>
    </row>
    <row r="28" spans="1:4" ht="18.75" customHeight="1">
      <c r="A28" s="221" t="s">
        <v>121</v>
      </c>
      <c r="B28" s="192"/>
      <c r="C28" s="193"/>
      <c r="D28" s="193"/>
    </row>
    <row r="29" spans="1:4" ht="18.75" customHeight="1">
      <c r="A29" s="221" t="s">
        <v>122</v>
      </c>
      <c r="B29" s="192"/>
      <c r="C29" s="193"/>
      <c r="D29" s="193"/>
    </row>
    <row r="30" spans="1:4" ht="18.75" customHeight="1">
      <c r="A30" s="221" t="s">
        <v>123</v>
      </c>
      <c r="B30" s="192"/>
      <c r="C30" s="193"/>
      <c r="D30" s="193"/>
    </row>
    <row r="31" spans="1:4" s="216" customFormat="1" ht="18.75" customHeight="1">
      <c r="A31" s="212" t="s">
        <v>111</v>
      </c>
      <c r="B31" s="213"/>
      <c r="C31" s="214"/>
      <c r="D31" s="214"/>
    </row>
    <row r="32" spans="1:4" ht="18.75" customHeight="1">
      <c r="A32" s="190" t="s">
        <v>124</v>
      </c>
      <c r="B32" s="192"/>
      <c r="C32" s="193"/>
      <c r="D32" s="193"/>
    </row>
    <row r="33" spans="1:4" ht="18.75" customHeight="1">
      <c r="A33" s="190" t="s">
        <v>122</v>
      </c>
      <c r="B33" s="192"/>
      <c r="C33" s="193"/>
      <c r="D33" s="193"/>
    </row>
    <row r="34" spans="1:4" ht="18.75" customHeight="1">
      <c r="A34" s="190" t="s">
        <v>125</v>
      </c>
      <c r="B34" s="192"/>
      <c r="C34" s="193"/>
      <c r="D34" s="193"/>
    </row>
    <row r="35" spans="1:4" s="211" customFormat="1" ht="18.75" customHeight="1">
      <c r="A35" s="205" t="s">
        <v>112</v>
      </c>
      <c r="B35" s="209"/>
      <c r="C35" s="210"/>
      <c r="D35" s="210"/>
    </row>
    <row r="36" spans="1:4" ht="18.75" customHeight="1">
      <c r="A36" s="222" t="s">
        <v>126</v>
      </c>
      <c r="B36" s="192"/>
      <c r="C36" s="193"/>
      <c r="D36" s="193"/>
    </row>
    <row r="37" spans="1:4" ht="18.75" customHeight="1">
      <c r="A37" s="222" t="s">
        <v>127</v>
      </c>
      <c r="B37" s="192"/>
      <c r="C37" s="193"/>
      <c r="D37" s="193"/>
    </row>
    <row r="38" spans="1:4" ht="18.75" customHeight="1">
      <c r="A38" s="222" t="s">
        <v>128</v>
      </c>
      <c r="B38" s="192"/>
      <c r="C38" s="193"/>
      <c r="D38" s="193"/>
    </row>
    <row r="39" spans="1:4" ht="18.75" customHeight="1">
      <c r="A39" s="222" t="s">
        <v>129</v>
      </c>
      <c r="B39" s="192"/>
      <c r="C39" s="193"/>
      <c r="D39" s="193"/>
    </row>
    <row r="40" spans="1:4" ht="18.75" customHeight="1">
      <c r="A40" s="222" t="s">
        <v>130</v>
      </c>
      <c r="B40" s="192"/>
      <c r="C40" s="193"/>
      <c r="D40" s="193"/>
    </row>
    <row r="41" spans="1:4" s="211" customFormat="1" ht="18.75" customHeight="1">
      <c r="A41" s="205" t="s">
        <v>113</v>
      </c>
      <c r="B41" s="209"/>
      <c r="C41" s="210"/>
      <c r="D41" s="210"/>
    </row>
    <row r="42" spans="1:4" ht="18.75" customHeight="1">
      <c r="A42" s="223" t="s">
        <v>159</v>
      </c>
      <c r="B42" s="192"/>
      <c r="C42" s="193"/>
      <c r="D42" s="193"/>
    </row>
    <row r="43" spans="1:4" ht="18.75" customHeight="1">
      <c r="A43" s="223" t="s">
        <v>131</v>
      </c>
      <c r="B43" s="192"/>
      <c r="C43" s="193"/>
      <c r="D43" s="193"/>
    </row>
    <row r="44" spans="1:4" ht="18.75" customHeight="1">
      <c r="A44" s="223" t="s">
        <v>158</v>
      </c>
      <c r="B44" s="192"/>
      <c r="C44" s="193"/>
      <c r="D44" s="193"/>
    </row>
    <row r="45" spans="1:4" ht="18.75" customHeight="1">
      <c r="A45" s="223" t="s">
        <v>132</v>
      </c>
      <c r="B45" s="192"/>
      <c r="C45" s="193"/>
      <c r="D45" s="193"/>
    </row>
    <row r="46" spans="1:4" ht="18.75" customHeight="1">
      <c r="A46" s="223" t="s">
        <v>133</v>
      </c>
      <c r="B46" s="192"/>
      <c r="C46" s="193"/>
      <c r="D46" s="193"/>
    </row>
    <row r="47" spans="1:4" s="211" customFormat="1" ht="18.75" customHeight="1">
      <c r="A47" s="205" t="s">
        <v>114</v>
      </c>
      <c r="B47" s="209">
        <v>1728</v>
      </c>
      <c r="C47" s="210"/>
      <c r="D47" s="210"/>
    </row>
    <row r="48" spans="1:4" ht="18.75" customHeight="1">
      <c r="A48" s="224" t="s">
        <v>134</v>
      </c>
      <c r="B48" s="192">
        <v>1728</v>
      </c>
      <c r="C48" s="193"/>
      <c r="D48" s="193"/>
    </row>
    <row r="49" spans="1:4" ht="18.75" customHeight="1">
      <c r="A49" s="224" t="s">
        <v>135</v>
      </c>
      <c r="B49" s="192"/>
      <c r="C49" s="193"/>
      <c r="D49" s="193"/>
    </row>
    <row r="50" spans="1:4" ht="18.75" customHeight="1">
      <c r="A50" s="224" t="s">
        <v>136</v>
      </c>
      <c r="B50" s="192"/>
      <c r="C50" s="193"/>
      <c r="D50" s="193"/>
    </row>
    <row r="51" spans="1:4" ht="18.75" customHeight="1">
      <c r="A51" s="224" t="s">
        <v>137</v>
      </c>
      <c r="B51" s="192"/>
      <c r="C51" s="193"/>
      <c r="D51" s="193"/>
    </row>
  </sheetData>
  <mergeCells count="1">
    <mergeCell ref="A2:D2"/>
  </mergeCells>
  <phoneticPr fontId="35" type="noConversion"/>
  <conditionalFormatting sqref="A5:A14">
    <cfRule type="expression" dxfId="0" priority="1" stopIfTrue="1">
      <formula>"len($A:$A)=3"</formula>
    </cfRule>
  </conditionalFormatting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47"/>
  <sheetViews>
    <sheetView showGridLines="0" showRuler="0" topLeftCell="A13" zoomScaleNormal="100" workbookViewId="0">
      <selection activeCell="D16" sqref="D16:D40"/>
    </sheetView>
  </sheetViews>
  <sheetFormatPr defaultRowHeight="14.25"/>
  <cols>
    <col min="1" max="1" width="46.25" customWidth="1"/>
    <col min="2" max="4" width="14.375" customWidth="1"/>
    <col min="5" max="5" width="36.125" bestFit="1" customWidth="1"/>
    <col min="6" max="6" width="7.5" bestFit="1" customWidth="1"/>
  </cols>
  <sheetData>
    <row r="1" spans="1:4" s="92" customFormat="1" ht="18.75" customHeight="1">
      <c r="A1" s="91" t="s">
        <v>245</v>
      </c>
      <c r="B1" s="91"/>
    </row>
    <row r="2" spans="1:4" ht="45" customHeight="1">
      <c r="A2" s="234" t="s">
        <v>371</v>
      </c>
      <c r="B2" s="234"/>
      <c r="C2" s="234"/>
      <c r="D2" s="234"/>
    </row>
    <row r="3" spans="1:4" s="92" customFormat="1" ht="18.75" customHeight="1">
      <c r="A3" s="94"/>
      <c r="B3" s="91"/>
      <c r="D3" s="95" t="s">
        <v>32</v>
      </c>
    </row>
    <row r="4" spans="1:4" s="92" customFormat="1" ht="37.5" customHeight="1">
      <c r="A4" s="32" t="s">
        <v>44</v>
      </c>
      <c r="B4" s="33" t="s">
        <v>31</v>
      </c>
      <c r="C4" s="34" t="s">
        <v>372</v>
      </c>
      <c r="D4" s="34" t="s">
        <v>373</v>
      </c>
    </row>
    <row r="5" spans="1:4" s="106" customFormat="1" ht="18.75" customHeight="1">
      <c r="A5" s="104" t="s">
        <v>3</v>
      </c>
      <c r="B5" s="105">
        <f>SUM(B6:B18)</f>
        <v>101760</v>
      </c>
      <c r="C5" s="72">
        <v>94670</v>
      </c>
      <c r="D5" s="73">
        <f t="shared" ref="D5:D41" si="0">B5/C5*100</f>
        <v>107.5</v>
      </c>
    </row>
    <row r="6" spans="1:4" s="92" customFormat="1" ht="18.75" customHeight="1">
      <c r="A6" s="102" t="s">
        <v>11</v>
      </c>
      <c r="B6" s="3">
        <v>48840</v>
      </c>
      <c r="C6" s="4">
        <v>43200</v>
      </c>
      <c r="D6" s="55">
        <f t="shared" si="0"/>
        <v>113.1</v>
      </c>
    </row>
    <row r="7" spans="1:4" s="92" customFormat="1" ht="18.75" customHeight="1">
      <c r="A7" s="102" t="s">
        <v>12</v>
      </c>
      <c r="B7" s="3">
        <v>22400</v>
      </c>
      <c r="C7" s="4">
        <v>21450</v>
      </c>
      <c r="D7" s="55">
        <f t="shared" si="0"/>
        <v>104.4</v>
      </c>
    </row>
    <row r="8" spans="1:4" s="92" customFormat="1" ht="18.75" customHeight="1">
      <c r="A8" s="102" t="s">
        <v>13</v>
      </c>
      <c r="B8" s="3">
        <v>6100</v>
      </c>
      <c r="C8" s="4">
        <v>5910</v>
      </c>
      <c r="D8" s="55">
        <f t="shared" si="0"/>
        <v>103.2</v>
      </c>
    </row>
    <row r="9" spans="1:4" s="92" customFormat="1" ht="18.75" customHeight="1">
      <c r="A9" s="102" t="s">
        <v>14</v>
      </c>
      <c r="B9" s="3">
        <v>120</v>
      </c>
      <c r="C9" s="4">
        <v>70</v>
      </c>
      <c r="D9" s="55">
        <f t="shared" si="0"/>
        <v>171.4</v>
      </c>
    </row>
    <row r="10" spans="1:4" s="92" customFormat="1" ht="18.75" customHeight="1">
      <c r="A10" s="102" t="s">
        <v>15</v>
      </c>
      <c r="B10" s="3">
        <v>7630</v>
      </c>
      <c r="C10" s="4">
        <v>6640</v>
      </c>
      <c r="D10" s="55">
        <f t="shared" si="0"/>
        <v>114.9</v>
      </c>
    </row>
    <row r="11" spans="1:4" s="92" customFormat="1" ht="18.75" customHeight="1">
      <c r="A11" s="102" t="s">
        <v>16</v>
      </c>
      <c r="B11" s="3">
        <v>5000</v>
      </c>
      <c r="C11" s="4">
        <v>4550</v>
      </c>
      <c r="D11" s="55">
        <f t="shared" si="0"/>
        <v>109.9</v>
      </c>
    </row>
    <row r="12" spans="1:4" s="92" customFormat="1" ht="18.75" customHeight="1">
      <c r="A12" s="102" t="s">
        <v>17</v>
      </c>
      <c r="B12" s="3">
        <v>1700</v>
      </c>
      <c r="C12" s="4">
        <v>1400</v>
      </c>
      <c r="D12" s="55">
        <f t="shared" si="0"/>
        <v>121.4</v>
      </c>
    </row>
    <row r="13" spans="1:4" s="92" customFormat="1" ht="18.75" customHeight="1">
      <c r="A13" s="102" t="s">
        <v>18</v>
      </c>
      <c r="B13" s="3">
        <v>2500</v>
      </c>
      <c r="C13" s="4">
        <v>2500</v>
      </c>
      <c r="D13" s="55">
        <f t="shared" si="0"/>
        <v>100</v>
      </c>
    </row>
    <row r="14" spans="1:4" s="92" customFormat="1" ht="18.75" customHeight="1">
      <c r="A14" s="102" t="s">
        <v>19</v>
      </c>
      <c r="B14" s="3">
        <v>5420</v>
      </c>
      <c r="C14" s="4">
        <v>6850</v>
      </c>
      <c r="D14" s="55">
        <f t="shared" si="0"/>
        <v>79.099999999999994</v>
      </c>
    </row>
    <row r="15" spans="1:4" s="92" customFormat="1" ht="18.75" customHeight="1">
      <c r="A15" s="102" t="s">
        <v>20</v>
      </c>
      <c r="B15" s="3">
        <v>2000</v>
      </c>
      <c r="C15" s="4">
        <v>1100</v>
      </c>
      <c r="D15" s="55">
        <f t="shared" si="0"/>
        <v>181.8</v>
      </c>
    </row>
    <row r="16" spans="1:4" s="92" customFormat="1" ht="18.75" customHeight="1">
      <c r="A16" s="102" t="s">
        <v>374</v>
      </c>
      <c r="B16" s="3">
        <v>50</v>
      </c>
      <c r="C16" s="4"/>
      <c r="D16" s="55"/>
    </row>
    <row r="17" spans="1:4" s="92" customFormat="1" ht="18.75" customHeight="1">
      <c r="A17" s="102" t="s">
        <v>21</v>
      </c>
      <c r="B17" s="3"/>
      <c r="C17" s="4"/>
      <c r="D17" s="55"/>
    </row>
    <row r="18" spans="1:4" s="92" customFormat="1" ht="18.75" customHeight="1">
      <c r="A18" s="102" t="s">
        <v>22</v>
      </c>
      <c r="B18" s="3"/>
      <c r="C18" s="4">
        <v>1000</v>
      </c>
      <c r="D18" s="55">
        <f t="shared" si="0"/>
        <v>0</v>
      </c>
    </row>
    <row r="19" spans="1:4" s="106" customFormat="1" ht="18.75" customHeight="1">
      <c r="A19" s="104" t="s">
        <v>5</v>
      </c>
      <c r="B19" s="105">
        <f>SUM(B20:B27)</f>
        <v>11570</v>
      </c>
      <c r="C19" s="72">
        <v>11210</v>
      </c>
      <c r="D19" s="73">
        <f t="shared" si="0"/>
        <v>103.2</v>
      </c>
    </row>
    <row r="20" spans="1:4" s="92" customFormat="1" ht="18.75" customHeight="1">
      <c r="A20" s="102" t="s">
        <v>23</v>
      </c>
      <c r="B20" s="3">
        <v>3900</v>
      </c>
      <c r="C20" s="4">
        <v>3760</v>
      </c>
      <c r="D20" s="55">
        <f t="shared" si="0"/>
        <v>103.7</v>
      </c>
    </row>
    <row r="21" spans="1:4" s="92" customFormat="1" ht="18.75" customHeight="1">
      <c r="A21" s="102" t="s">
        <v>24</v>
      </c>
      <c r="B21" s="3">
        <v>230</v>
      </c>
      <c r="C21" s="4">
        <v>350</v>
      </c>
      <c r="D21" s="55">
        <f t="shared" si="0"/>
        <v>65.7</v>
      </c>
    </row>
    <row r="22" spans="1:4" s="92" customFormat="1" ht="18.75" customHeight="1">
      <c r="A22" s="102" t="s">
        <v>25</v>
      </c>
      <c r="B22" s="3">
        <v>400</v>
      </c>
      <c r="C22" s="4">
        <v>600</v>
      </c>
      <c r="D22" s="55">
        <f t="shared" si="0"/>
        <v>66.7</v>
      </c>
    </row>
    <row r="23" spans="1:4" s="92" customFormat="1" ht="18.75" customHeight="1">
      <c r="A23" s="102" t="s">
        <v>26</v>
      </c>
      <c r="B23" s="3">
        <v>0</v>
      </c>
      <c r="C23" s="4">
        <v>500</v>
      </c>
      <c r="D23" s="55">
        <f t="shared" si="0"/>
        <v>0</v>
      </c>
    </row>
    <row r="24" spans="1:4" s="92" customFormat="1" ht="18.75" customHeight="1">
      <c r="A24" s="102" t="s">
        <v>27</v>
      </c>
      <c r="B24" s="3">
        <v>3000</v>
      </c>
      <c r="C24" s="4">
        <v>3000</v>
      </c>
      <c r="D24" s="55">
        <f t="shared" si="0"/>
        <v>100</v>
      </c>
    </row>
    <row r="25" spans="1:4" s="92" customFormat="1" ht="18.75" customHeight="1">
      <c r="A25" s="102" t="s">
        <v>28</v>
      </c>
      <c r="B25" s="3">
        <v>4000</v>
      </c>
      <c r="D25" s="55"/>
    </row>
    <row r="26" spans="1:4" s="92" customFormat="1" ht="18.75" customHeight="1">
      <c r="A26" s="102" t="s">
        <v>29</v>
      </c>
      <c r="B26" s="3">
        <v>40</v>
      </c>
      <c r="C26" s="4"/>
      <c r="D26" s="55"/>
    </row>
    <row r="27" spans="1:4" s="92" customFormat="1" ht="18.75" customHeight="1">
      <c r="A27" s="102" t="s">
        <v>30</v>
      </c>
      <c r="B27" s="3"/>
      <c r="C27" s="4">
        <v>3000</v>
      </c>
      <c r="D27" s="55">
        <f t="shared" si="0"/>
        <v>0</v>
      </c>
    </row>
    <row r="28" spans="1:4" s="106" customFormat="1" ht="18.75" customHeight="1">
      <c r="A28" s="107" t="s">
        <v>6</v>
      </c>
      <c r="B28" s="105">
        <f>SUM(B5,B19)</f>
        <v>113330</v>
      </c>
      <c r="C28" s="105">
        <f t="shared" ref="C28" si="1">SUM(C5,C19)</f>
        <v>105880</v>
      </c>
      <c r="D28" s="73">
        <f t="shared" si="0"/>
        <v>107</v>
      </c>
    </row>
    <row r="29" spans="1:4" s="106" customFormat="1" ht="18.75" customHeight="1">
      <c r="A29" s="104" t="s">
        <v>33</v>
      </c>
      <c r="B29" s="105"/>
      <c r="C29" s="72"/>
      <c r="D29" s="73"/>
    </row>
    <row r="30" spans="1:4" s="106" customFormat="1" ht="18.75" customHeight="1">
      <c r="A30" s="104" t="s">
        <v>34</v>
      </c>
      <c r="B30" s="105">
        <f>SUM(B31,B35:B40)</f>
        <v>92393</v>
      </c>
      <c r="C30" s="72">
        <f>SUM(C31,C35:C40)</f>
        <v>57417</v>
      </c>
      <c r="D30" s="73">
        <f t="shared" si="0"/>
        <v>160.9</v>
      </c>
    </row>
    <row r="31" spans="1:4" s="110" customFormat="1" ht="18.75" customHeight="1">
      <c r="A31" s="108" t="s">
        <v>199</v>
      </c>
      <c r="B31" s="109">
        <f>SUM(B32:B34)</f>
        <v>32200</v>
      </c>
      <c r="C31" s="109">
        <f>SUM(C32:C34)</f>
        <v>35817</v>
      </c>
      <c r="D31" s="79">
        <f t="shared" si="0"/>
        <v>89.9</v>
      </c>
    </row>
    <row r="32" spans="1:4" s="92" customFormat="1" ht="18.75" customHeight="1">
      <c r="A32" s="5" t="s">
        <v>35</v>
      </c>
      <c r="B32" s="3">
        <v>13499</v>
      </c>
      <c r="C32" s="38">
        <v>13499</v>
      </c>
      <c r="D32" s="55">
        <f t="shared" si="0"/>
        <v>100</v>
      </c>
    </row>
    <row r="33" spans="1:4" s="92" customFormat="1" ht="18.75" customHeight="1">
      <c r="A33" s="5" t="s">
        <v>36</v>
      </c>
      <c r="B33" s="3">
        <v>13793</v>
      </c>
      <c r="C33" s="4">
        <v>13793</v>
      </c>
      <c r="D33" s="55">
        <f t="shared" si="0"/>
        <v>100</v>
      </c>
    </row>
    <row r="34" spans="1:4" s="92" customFormat="1" ht="18.75" customHeight="1">
      <c r="A34" s="5" t="s">
        <v>37</v>
      </c>
      <c r="B34" s="3">
        <v>4908</v>
      </c>
      <c r="C34" s="4">
        <v>8525</v>
      </c>
      <c r="D34" s="55">
        <f t="shared" si="0"/>
        <v>57.6</v>
      </c>
    </row>
    <row r="35" spans="1:4" s="110" customFormat="1" ht="18.75" customHeight="1">
      <c r="A35" s="111" t="s">
        <v>38</v>
      </c>
      <c r="B35" s="109"/>
      <c r="C35" s="78"/>
      <c r="D35" s="79"/>
    </row>
    <row r="36" spans="1:4" s="110" customFormat="1" ht="18.75" customHeight="1">
      <c r="A36" s="112" t="s">
        <v>40</v>
      </c>
      <c r="B36" s="109"/>
      <c r="C36" s="78"/>
      <c r="D36" s="79"/>
    </row>
    <row r="37" spans="1:4" s="110" customFormat="1" ht="18.75" customHeight="1">
      <c r="A37" s="108" t="s">
        <v>41</v>
      </c>
      <c r="B37" s="109"/>
      <c r="C37" s="78">
        <v>13600</v>
      </c>
      <c r="D37" s="79">
        <f t="shared" si="0"/>
        <v>0</v>
      </c>
    </row>
    <row r="38" spans="1:4" s="110" customFormat="1" ht="18.75" customHeight="1">
      <c r="A38" s="112" t="s">
        <v>42</v>
      </c>
      <c r="B38" s="109">
        <v>55500</v>
      </c>
      <c r="C38" s="78">
        <v>8000</v>
      </c>
      <c r="D38" s="79">
        <f t="shared" si="0"/>
        <v>693.8</v>
      </c>
    </row>
    <row r="39" spans="1:4" s="110" customFormat="1" ht="18.75" customHeight="1">
      <c r="A39" s="113" t="s">
        <v>39</v>
      </c>
      <c r="B39" s="109">
        <v>4693</v>
      </c>
      <c r="C39" s="78"/>
      <c r="D39" s="79"/>
    </row>
    <row r="40" spans="1:4" s="110" customFormat="1" ht="18.75" customHeight="1">
      <c r="A40" s="112" t="s">
        <v>43</v>
      </c>
      <c r="B40" s="109"/>
      <c r="C40" s="78"/>
      <c r="D40" s="79"/>
    </row>
    <row r="41" spans="1:4" s="106" customFormat="1" ht="18.75" customHeight="1">
      <c r="A41" s="107" t="s">
        <v>10</v>
      </c>
      <c r="B41" s="105">
        <f>SUM(B28:B30)</f>
        <v>205723</v>
      </c>
      <c r="C41" s="105">
        <f>SUM(C28:C30)</f>
        <v>163297</v>
      </c>
      <c r="D41" s="73">
        <f t="shared" si="0"/>
        <v>126</v>
      </c>
    </row>
    <row r="42" spans="1:4">
      <c r="A42" s="103"/>
      <c r="B42" s="51"/>
    </row>
    <row r="43" spans="1:4">
      <c r="A43" s="103"/>
      <c r="B43" s="51"/>
    </row>
    <row r="44" spans="1:4">
      <c r="A44" s="103"/>
      <c r="B44" s="51"/>
    </row>
    <row r="45" spans="1:4">
      <c r="A45" s="51"/>
      <c r="B45" s="51"/>
    </row>
    <row r="46" spans="1:4">
      <c r="A46" s="51"/>
      <c r="B46" s="51"/>
    </row>
    <row r="47" spans="1:4">
      <c r="A47" s="51"/>
      <c r="B47" s="51"/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1"/>
  <sheetViews>
    <sheetView topLeftCell="A3" workbookViewId="0">
      <selection activeCell="D33" sqref="D33:D40"/>
    </sheetView>
  </sheetViews>
  <sheetFormatPr defaultRowHeight="14.25"/>
  <cols>
    <col min="1" max="1" width="45.625" customWidth="1"/>
    <col min="2" max="2" width="14.5" style="49" customWidth="1"/>
    <col min="3" max="4" width="14.5" customWidth="1"/>
    <col min="5" max="5" width="31.625" hidden="1" customWidth="1"/>
    <col min="6" max="6" width="7.5" hidden="1" customWidth="1"/>
    <col min="7" max="7" width="5.5" hidden="1" customWidth="1"/>
    <col min="8" max="8" width="6.5" hidden="1" customWidth="1"/>
    <col min="9" max="9" width="7.5" hidden="1" customWidth="1"/>
  </cols>
  <sheetData>
    <row r="1" spans="1:9" ht="16.5" customHeight="1">
      <c r="A1" s="50" t="s">
        <v>61</v>
      </c>
      <c r="B1" s="114"/>
    </row>
    <row r="2" spans="1:9" ht="41.25" customHeight="1">
      <c r="A2" s="234" t="s">
        <v>375</v>
      </c>
      <c r="B2" s="234"/>
      <c r="C2" s="234"/>
      <c r="D2" s="234"/>
    </row>
    <row r="3" spans="1:9" ht="16.5" customHeight="1">
      <c r="A3" s="1"/>
      <c r="B3" s="114"/>
      <c r="D3" s="2" t="s">
        <v>32</v>
      </c>
    </row>
    <row r="4" spans="1:9" ht="37.5" customHeight="1">
      <c r="A4" s="48" t="s">
        <v>59</v>
      </c>
      <c r="B4" s="48" t="s">
        <v>31</v>
      </c>
      <c r="C4" s="34" t="s">
        <v>395</v>
      </c>
      <c r="D4" s="43" t="s">
        <v>396</v>
      </c>
    </row>
    <row r="5" spans="1:9" ht="16.5" customHeight="1">
      <c r="A5" s="8" t="s">
        <v>4</v>
      </c>
      <c r="B5" s="115">
        <v>14660</v>
      </c>
      <c r="C5" s="7">
        <v>12993</v>
      </c>
      <c r="D5" s="56">
        <f>B5/C5*100</f>
        <v>112.8</v>
      </c>
      <c r="E5" t="s">
        <v>4</v>
      </c>
      <c r="F5">
        <v>13257</v>
      </c>
      <c r="G5">
        <v>216</v>
      </c>
      <c r="I5">
        <f>SUM(F5:H5)</f>
        <v>13473</v>
      </c>
    </row>
    <row r="6" spans="1:9" ht="16.5" customHeight="1">
      <c r="A6" s="8" t="s">
        <v>376</v>
      </c>
      <c r="B6" s="64">
        <v>204</v>
      </c>
      <c r="C6" s="7">
        <v>173</v>
      </c>
      <c r="D6" s="56">
        <f t="shared" ref="D6:D25" si="0">B6/C6*100</f>
        <v>117.9</v>
      </c>
      <c r="E6" t="s">
        <v>376</v>
      </c>
      <c r="F6">
        <v>182</v>
      </c>
      <c r="I6">
        <f t="shared" ref="I6:I25" si="1">SUM(F6:H6)</f>
        <v>182</v>
      </c>
    </row>
    <row r="7" spans="1:9" ht="16.5" customHeight="1">
      <c r="A7" s="8" t="s">
        <v>377</v>
      </c>
      <c r="B7" s="64">
        <v>1273</v>
      </c>
      <c r="C7" s="7">
        <v>1206</v>
      </c>
      <c r="D7" s="56">
        <f t="shared" si="0"/>
        <v>105.6</v>
      </c>
      <c r="E7" t="s">
        <v>377</v>
      </c>
      <c r="F7">
        <v>1242</v>
      </c>
      <c r="G7">
        <v>18</v>
      </c>
      <c r="I7">
        <f t="shared" si="1"/>
        <v>1260</v>
      </c>
    </row>
    <row r="8" spans="1:9" ht="16.5" customHeight="1">
      <c r="A8" s="8" t="s">
        <v>378</v>
      </c>
      <c r="B8" s="64">
        <v>40084</v>
      </c>
      <c r="C8" s="7">
        <v>42422</v>
      </c>
      <c r="D8" s="56">
        <f t="shared" si="0"/>
        <v>94.5</v>
      </c>
      <c r="E8" t="s">
        <v>378</v>
      </c>
      <c r="F8">
        <v>38684</v>
      </c>
      <c r="G8">
        <v>1152</v>
      </c>
      <c r="H8">
        <v>4000</v>
      </c>
      <c r="I8">
        <f t="shared" si="1"/>
        <v>43836</v>
      </c>
    </row>
    <row r="9" spans="1:9" ht="16.5" customHeight="1">
      <c r="A9" s="8" t="s">
        <v>379</v>
      </c>
      <c r="B9" s="64">
        <v>2671</v>
      </c>
      <c r="C9" s="7">
        <v>2564</v>
      </c>
      <c r="D9" s="56">
        <f t="shared" si="0"/>
        <v>104.2</v>
      </c>
      <c r="E9" s="15" t="s">
        <v>379</v>
      </c>
      <c r="F9">
        <v>2575</v>
      </c>
      <c r="G9">
        <v>25</v>
      </c>
      <c r="I9">
        <f t="shared" si="1"/>
        <v>2600</v>
      </c>
    </row>
    <row r="10" spans="1:9" ht="16.5" customHeight="1">
      <c r="A10" s="8" t="s">
        <v>380</v>
      </c>
      <c r="B10" s="64">
        <v>1335</v>
      </c>
      <c r="C10" s="7">
        <v>1266</v>
      </c>
      <c r="D10" s="56">
        <f t="shared" si="0"/>
        <v>105.5</v>
      </c>
      <c r="E10" t="s">
        <v>380</v>
      </c>
      <c r="F10">
        <v>1116</v>
      </c>
      <c r="G10">
        <v>228</v>
      </c>
      <c r="I10">
        <f t="shared" si="1"/>
        <v>1344</v>
      </c>
    </row>
    <row r="11" spans="1:9" ht="16.5" customHeight="1">
      <c r="A11" s="8" t="s">
        <v>381</v>
      </c>
      <c r="B11" s="64">
        <v>35011</v>
      </c>
      <c r="C11" s="7">
        <v>18451</v>
      </c>
      <c r="D11" s="56">
        <f t="shared" si="0"/>
        <v>189.8</v>
      </c>
      <c r="E11" t="s">
        <v>381</v>
      </c>
      <c r="F11">
        <v>26491</v>
      </c>
      <c r="G11">
        <v>2492</v>
      </c>
      <c r="I11">
        <f t="shared" si="1"/>
        <v>28983</v>
      </c>
    </row>
    <row r="12" spans="1:9" ht="16.5" customHeight="1">
      <c r="A12" s="8" t="s">
        <v>382</v>
      </c>
      <c r="B12" s="64">
        <v>8215</v>
      </c>
      <c r="C12" s="7">
        <v>8345</v>
      </c>
      <c r="D12" s="56">
        <f t="shared" si="0"/>
        <v>98.4</v>
      </c>
      <c r="E12" t="s">
        <v>382</v>
      </c>
      <c r="F12">
        <v>10608</v>
      </c>
      <c r="G12">
        <v>4100</v>
      </c>
      <c r="I12">
        <f t="shared" si="1"/>
        <v>14708</v>
      </c>
    </row>
    <row r="13" spans="1:9" ht="16.5" customHeight="1">
      <c r="A13" s="8" t="s">
        <v>383</v>
      </c>
      <c r="B13" s="64">
        <v>629</v>
      </c>
      <c r="C13" s="7">
        <v>591</v>
      </c>
      <c r="D13" s="56">
        <f t="shared" si="0"/>
        <v>106.4</v>
      </c>
      <c r="E13" t="s">
        <v>383</v>
      </c>
      <c r="F13">
        <v>584</v>
      </c>
      <c r="I13">
        <f t="shared" si="1"/>
        <v>584</v>
      </c>
    </row>
    <row r="14" spans="1:9" ht="16.5" customHeight="1">
      <c r="A14" s="8" t="s">
        <v>384</v>
      </c>
      <c r="B14" s="64">
        <v>11991</v>
      </c>
      <c r="C14" s="7">
        <v>4018</v>
      </c>
      <c r="D14" s="56">
        <f t="shared" si="0"/>
        <v>298.39999999999998</v>
      </c>
      <c r="E14" t="s">
        <v>384</v>
      </c>
      <c r="F14">
        <v>4253</v>
      </c>
      <c r="I14">
        <f t="shared" si="1"/>
        <v>4253</v>
      </c>
    </row>
    <row r="15" spans="1:9" ht="16.5" customHeight="1">
      <c r="A15" s="8" t="s">
        <v>385</v>
      </c>
      <c r="B15" s="64">
        <v>1790</v>
      </c>
      <c r="C15" s="7">
        <v>1468</v>
      </c>
      <c r="D15" s="56">
        <f t="shared" si="0"/>
        <v>121.9</v>
      </c>
      <c r="E15" t="s">
        <v>385</v>
      </c>
      <c r="F15">
        <v>1693</v>
      </c>
      <c r="G15">
        <v>40</v>
      </c>
      <c r="I15">
        <f t="shared" si="1"/>
        <v>1733</v>
      </c>
    </row>
    <row r="16" spans="1:9" ht="16.5" customHeight="1">
      <c r="A16" s="8" t="s">
        <v>386</v>
      </c>
      <c r="B16" s="64">
        <v>284</v>
      </c>
      <c r="C16" s="7">
        <v>272</v>
      </c>
      <c r="D16" s="56">
        <f t="shared" si="0"/>
        <v>104.4</v>
      </c>
      <c r="E16" t="s">
        <v>386</v>
      </c>
      <c r="F16">
        <v>286</v>
      </c>
      <c r="I16">
        <f t="shared" si="1"/>
        <v>286</v>
      </c>
    </row>
    <row r="17" spans="1:9" ht="16.5" customHeight="1">
      <c r="A17" s="8" t="s">
        <v>387</v>
      </c>
      <c r="B17" s="64">
        <v>2</v>
      </c>
      <c r="C17" s="7">
        <v>300</v>
      </c>
      <c r="D17" s="56">
        <f t="shared" si="0"/>
        <v>0.7</v>
      </c>
      <c r="E17" t="s">
        <v>387</v>
      </c>
      <c r="F17">
        <v>0</v>
      </c>
      <c r="I17">
        <f t="shared" si="1"/>
        <v>0</v>
      </c>
    </row>
    <row r="18" spans="1:9" ht="16.5" customHeight="1">
      <c r="A18" s="8" t="s">
        <v>388</v>
      </c>
      <c r="B18" s="64">
        <v>10000</v>
      </c>
      <c r="C18" s="7">
        <v>24</v>
      </c>
      <c r="D18" s="56">
        <f t="shared" si="0"/>
        <v>41666.699999999997</v>
      </c>
      <c r="E18" t="s">
        <v>388</v>
      </c>
      <c r="F18">
        <v>0</v>
      </c>
      <c r="G18">
        <v>24</v>
      </c>
      <c r="I18">
        <f t="shared" si="1"/>
        <v>24</v>
      </c>
    </row>
    <row r="19" spans="1:9" ht="16.5" customHeight="1">
      <c r="A19" s="8" t="s">
        <v>389</v>
      </c>
      <c r="B19" s="64">
        <v>1330</v>
      </c>
      <c r="C19" s="7">
        <v>1780</v>
      </c>
      <c r="D19" s="56">
        <f t="shared" si="0"/>
        <v>74.7</v>
      </c>
      <c r="E19" t="s">
        <v>389</v>
      </c>
      <c r="F19">
        <v>1550</v>
      </c>
      <c r="G19">
        <v>230</v>
      </c>
      <c r="I19">
        <f t="shared" si="1"/>
        <v>1780</v>
      </c>
    </row>
    <row r="20" spans="1:9" ht="16.5" customHeight="1">
      <c r="A20" s="8" t="s">
        <v>390</v>
      </c>
      <c r="B20" s="64">
        <v>327</v>
      </c>
      <c r="C20" s="7"/>
      <c r="D20" s="56"/>
      <c r="E20" t="s">
        <v>390</v>
      </c>
      <c r="F20">
        <v>314</v>
      </c>
      <c r="I20">
        <f t="shared" si="1"/>
        <v>314</v>
      </c>
    </row>
    <row r="21" spans="1:9" ht="16.5" customHeight="1">
      <c r="A21" s="8" t="s">
        <v>391</v>
      </c>
      <c r="B21" s="64">
        <v>860</v>
      </c>
      <c r="C21" s="7">
        <v>800</v>
      </c>
      <c r="D21" s="56">
        <f t="shared" si="0"/>
        <v>107.5</v>
      </c>
      <c r="E21" t="s">
        <v>391</v>
      </c>
      <c r="F21">
        <v>800</v>
      </c>
      <c r="I21">
        <f t="shared" si="1"/>
        <v>800</v>
      </c>
    </row>
    <row r="22" spans="1:9" ht="16.5" customHeight="1">
      <c r="A22" s="8" t="s">
        <v>392</v>
      </c>
      <c r="B22" s="64">
        <v>7717</v>
      </c>
      <c r="C22" s="7">
        <v>3972</v>
      </c>
      <c r="D22" s="56">
        <f t="shared" si="0"/>
        <v>194.3</v>
      </c>
      <c r="E22" t="s">
        <v>392</v>
      </c>
      <c r="F22">
        <v>73</v>
      </c>
      <c r="H22">
        <v>3972</v>
      </c>
      <c r="I22">
        <f t="shared" si="1"/>
        <v>4045</v>
      </c>
    </row>
    <row r="23" spans="1:9" ht="16.5" customHeight="1">
      <c r="A23" s="8" t="s">
        <v>393</v>
      </c>
      <c r="B23" s="64">
        <v>8579</v>
      </c>
      <c r="C23" s="7">
        <v>8380</v>
      </c>
      <c r="D23" s="56">
        <f t="shared" si="0"/>
        <v>102.4</v>
      </c>
      <c r="E23" t="s">
        <v>393</v>
      </c>
      <c r="F23">
        <v>2783</v>
      </c>
      <c r="H23">
        <v>5628</v>
      </c>
      <c r="I23">
        <f t="shared" si="1"/>
        <v>8411</v>
      </c>
    </row>
    <row r="24" spans="1:9" ht="16.5" customHeight="1">
      <c r="A24" s="8" t="s">
        <v>394</v>
      </c>
      <c r="B24" s="64">
        <v>10</v>
      </c>
      <c r="C24" s="7"/>
      <c r="D24" s="56"/>
      <c r="E24" t="s">
        <v>394</v>
      </c>
      <c r="F24">
        <v>1</v>
      </c>
      <c r="I24">
        <f t="shared" si="1"/>
        <v>1</v>
      </c>
    </row>
    <row r="25" spans="1:9" s="74" customFormat="1" ht="16.5" customHeight="1">
      <c r="A25" s="71" t="s">
        <v>7</v>
      </c>
      <c r="B25" s="71">
        <f>SUM(B5:B24)</f>
        <v>146972</v>
      </c>
      <c r="C25" s="72">
        <f>SUM(C5:C24)</f>
        <v>109025</v>
      </c>
      <c r="D25" s="73">
        <f t="shared" si="0"/>
        <v>134.80000000000001</v>
      </c>
      <c r="E25" s="74" t="s">
        <v>624</v>
      </c>
      <c r="F25" s="74">
        <v>106492</v>
      </c>
      <c r="G25" s="74">
        <v>8525</v>
      </c>
      <c r="H25" s="74">
        <v>13600</v>
      </c>
      <c r="I25" s="74">
        <f t="shared" si="1"/>
        <v>128617</v>
      </c>
    </row>
    <row r="26" spans="1:9" s="74" customFormat="1" ht="16.5" customHeight="1">
      <c r="A26" s="84" t="s">
        <v>8</v>
      </c>
      <c r="B26" s="71"/>
      <c r="C26" s="72"/>
      <c r="D26" s="73"/>
    </row>
    <row r="27" spans="1:9" s="74" customFormat="1" ht="16.5" customHeight="1">
      <c r="A27" s="84" t="s">
        <v>9</v>
      </c>
      <c r="B27" s="71">
        <f>SUM(B28,B32:B40)</f>
        <v>58751</v>
      </c>
      <c r="C27" s="71">
        <f>SUM(C28,C32:C40)</f>
        <v>54272</v>
      </c>
      <c r="D27" s="73">
        <f t="shared" ref="D27:D41" si="2">B27/C27*100</f>
        <v>108.3</v>
      </c>
    </row>
    <row r="28" spans="1:9" s="80" customFormat="1" ht="16.5" customHeight="1">
      <c r="A28" s="76" t="s">
        <v>742</v>
      </c>
      <c r="B28" s="77">
        <f>SUM(B29:B31)</f>
        <v>0</v>
      </c>
      <c r="C28" s="77">
        <f>SUM(C29:C31)</f>
        <v>16308</v>
      </c>
      <c r="D28" s="79">
        <f t="shared" si="2"/>
        <v>0</v>
      </c>
    </row>
    <row r="29" spans="1:9" ht="16.5" customHeight="1">
      <c r="A29" s="10" t="s">
        <v>47</v>
      </c>
      <c r="B29" s="64"/>
      <c r="C29" s="64">
        <v>16308</v>
      </c>
      <c r="D29" s="56">
        <f t="shared" si="2"/>
        <v>0</v>
      </c>
    </row>
    <row r="30" spans="1:9" ht="16.5" customHeight="1">
      <c r="A30" s="9" t="s">
        <v>48</v>
      </c>
      <c r="B30" s="64"/>
      <c r="C30" s="52"/>
      <c r="D30" s="56"/>
    </row>
    <row r="31" spans="1:9" ht="16.5" customHeight="1">
      <c r="A31" s="9" t="s">
        <v>49</v>
      </c>
      <c r="B31" s="64"/>
      <c r="C31" s="52"/>
      <c r="D31" s="56"/>
    </row>
    <row r="32" spans="1:9" s="80" customFormat="1" ht="16.5" customHeight="1">
      <c r="A32" s="76" t="s">
        <v>50</v>
      </c>
      <c r="B32" s="77">
        <v>54058</v>
      </c>
      <c r="C32" s="78">
        <v>37964</v>
      </c>
      <c r="D32" s="79">
        <f t="shared" si="2"/>
        <v>142.4</v>
      </c>
    </row>
    <row r="33" spans="1:4" s="80" customFormat="1" ht="16.5" customHeight="1">
      <c r="A33" s="88" t="s">
        <v>51</v>
      </c>
      <c r="B33" s="77"/>
      <c r="C33" s="88"/>
      <c r="D33" s="79"/>
    </row>
    <row r="34" spans="1:4" s="80" customFormat="1" ht="16.5" customHeight="1">
      <c r="A34" s="83" t="s">
        <v>52</v>
      </c>
      <c r="B34" s="77">
        <v>4693</v>
      </c>
      <c r="C34" s="88"/>
      <c r="D34" s="79"/>
    </row>
    <row r="35" spans="1:4" s="80" customFormat="1" ht="16.5" customHeight="1">
      <c r="A35" s="76" t="s">
        <v>53</v>
      </c>
      <c r="B35" s="77"/>
      <c r="C35" s="78"/>
      <c r="D35" s="79"/>
    </row>
    <row r="36" spans="1:4" s="80" customFormat="1" ht="16.5" customHeight="1">
      <c r="A36" s="89" t="s">
        <v>54</v>
      </c>
      <c r="B36" s="77"/>
      <c r="C36" s="88"/>
      <c r="D36" s="79"/>
    </row>
    <row r="37" spans="1:4" s="80" customFormat="1" ht="16.5" customHeight="1">
      <c r="A37" s="89" t="s">
        <v>55</v>
      </c>
      <c r="B37" s="77"/>
      <c r="C37" s="88"/>
      <c r="D37" s="79"/>
    </row>
    <row r="38" spans="1:4" s="80" customFormat="1" ht="16.5" customHeight="1">
      <c r="A38" s="90" t="s">
        <v>56</v>
      </c>
      <c r="B38" s="77"/>
      <c r="C38" s="78"/>
      <c r="D38" s="79"/>
    </row>
    <row r="39" spans="1:4" s="80" customFormat="1" ht="16.5" customHeight="1">
      <c r="A39" s="89" t="s">
        <v>57</v>
      </c>
      <c r="B39" s="77"/>
      <c r="C39" s="78"/>
      <c r="D39" s="79"/>
    </row>
    <row r="40" spans="1:4" s="80" customFormat="1" ht="16.5" customHeight="1">
      <c r="A40" s="85" t="s">
        <v>58</v>
      </c>
      <c r="B40" s="77"/>
      <c r="C40" s="88"/>
      <c r="D40" s="79"/>
    </row>
    <row r="41" spans="1:4" s="74" customFormat="1" ht="16.5" customHeight="1">
      <c r="A41" s="71" t="s">
        <v>60</v>
      </c>
      <c r="B41" s="71">
        <f>SUM(B25:B27)</f>
        <v>205723</v>
      </c>
      <c r="C41" s="71">
        <f>SUM(C25:C27)</f>
        <v>163297</v>
      </c>
      <c r="D41" s="73">
        <f t="shared" si="2"/>
        <v>126</v>
      </c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34"/>
  <sheetViews>
    <sheetView topLeftCell="A287" zoomScaleNormal="100" workbookViewId="0">
      <selection activeCell="R297" sqref="R297"/>
    </sheetView>
  </sheetViews>
  <sheetFormatPr defaultRowHeight="14.25"/>
  <cols>
    <col min="1" max="1" width="45.5" customWidth="1"/>
    <col min="2" max="4" width="14.5" customWidth="1"/>
    <col min="5" max="5" width="9" customWidth="1"/>
    <col min="6" max="6" width="3.75" customWidth="1"/>
    <col min="7" max="7" width="12.375" hidden="1" customWidth="1"/>
    <col min="8" max="8" width="16.875" hidden="1" customWidth="1"/>
    <col min="9" max="9" width="8.25" hidden="1" customWidth="1"/>
    <col min="10" max="10" width="9" hidden="1" customWidth="1"/>
    <col min="11" max="11" width="12.375" hidden="1" customWidth="1"/>
    <col min="12" max="12" width="16.875" hidden="1" customWidth="1"/>
    <col min="13" max="13" width="21.625" hidden="1" customWidth="1"/>
    <col min="14" max="14" width="8.25" hidden="1" customWidth="1"/>
    <col min="15" max="15" width="3.75" hidden="1" customWidth="1"/>
    <col min="16" max="16" width="6.875" hidden="1" customWidth="1"/>
    <col min="17" max="17" width="10" style="57" hidden="1" customWidth="1"/>
    <col min="18" max="18" width="50.75" bestFit="1" customWidth="1"/>
    <col min="19" max="19" width="7.5" bestFit="1" customWidth="1"/>
  </cols>
  <sheetData>
    <row r="1" spans="1:21" s="92" customFormat="1" ht="18.75" customHeight="1">
      <c r="A1" s="91" t="s">
        <v>63</v>
      </c>
      <c r="B1" s="91"/>
      <c r="Q1" s="93"/>
    </row>
    <row r="2" spans="1:21" ht="45" customHeight="1">
      <c r="A2" s="234" t="s">
        <v>397</v>
      </c>
      <c r="B2" s="234"/>
      <c r="C2" s="234"/>
      <c r="D2" s="234"/>
    </row>
    <row r="3" spans="1:21" s="92" customFormat="1" ht="18.75" customHeight="1">
      <c r="A3" s="94"/>
      <c r="B3" s="91"/>
      <c r="D3" s="95" t="s">
        <v>32</v>
      </c>
      <c r="G3" s="92" t="s">
        <v>737</v>
      </c>
      <c r="K3" s="92" t="s">
        <v>738</v>
      </c>
      <c r="Q3" s="93"/>
    </row>
    <row r="4" spans="1:21" s="92" customFormat="1" ht="37.5" customHeight="1">
      <c r="A4" s="48" t="s">
        <v>726</v>
      </c>
      <c r="B4" s="42" t="s">
        <v>31</v>
      </c>
      <c r="C4" s="43" t="s">
        <v>398</v>
      </c>
      <c r="D4" s="43" t="s">
        <v>734</v>
      </c>
      <c r="G4" s="92" t="s">
        <v>631</v>
      </c>
      <c r="H4" s="92" t="s">
        <v>632</v>
      </c>
      <c r="I4" s="92" t="s">
        <v>633</v>
      </c>
      <c r="K4" s="92" t="s">
        <v>631</v>
      </c>
      <c r="L4" s="92" t="s">
        <v>632</v>
      </c>
      <c r="M4" s="92" t="s">
        <v>674</v>
      </c>
      <c r="N4" s="92" t="s">
        <v>633</v>
      </c>
      <c r="Q4" s="93"/>
    </row>
    <row r="5" spans="1:21" s="74" customFormat="1" ht="18.75" customHeight="1">
      <c r="A5" s="70" t="s">
        <v>727</v>
      </c>
      <c r="B5" s="71">
        <v>14660</v>
      </c>
      <c r="C5" s="72">
        <v>12850</v>
      </c>
      <c r="D5" s="73">
        <f t="shared" ref="D5:D68" si="0">B5/C5*100</f>
        <v>114.1</v>
      </c>
      <c r="E5" s="74">
        <v>201</v>
      </c>
      <c r="F5" s="74">
        <f>LEN(E5)</f>
        <v>3</v>
      </c>
      <c r="G5" s="74">
        <v>14654</v>
      </c>
      <c r="H5" s="74">
        <v>6</v>
      </c>
      <c r="I5" s="74">
        <f t="shared" ref="I5:I70" si="1">SUM(G5:H5)</f>
        <v>14660</v>
      </c>
      <c r="J5"/>
      <c r="K5" s="74">
        <v>13257</v>
      </c>
      <c r="L5" s="74">
        <v>216</v>
      </c>
      <c r="N5" s="74">
        <f t="shared" ref="N5:N37" si="2">SUM(K5:M5)</f>
        <v>13473</v>
      </c>
      <c r="O5" s="74" t="s">
        <v>722</v>
      </c>
      <c r="P5" s="74">
        <f>B5-C5</f>
        <v>1810</v>
      </c>
      <c r="Q5" s="75">
        <f>P5/C5*100</f>
        <v>14.1</v>
      </c>
    </row>
    <row r="6" spans="1:21" s="80" customFormat="1" ht="18.75" customHeight="1">
      <c r="A6" s="76" t="s">
        <v>608</v>
      </c>
      <c r="B6" s="77">
        <v>778</v>
      </c>
      <c r="C6" s="78">
        <v>636</v>
      </c>
      <c r="D6" s="79">
        <f t="shared" si="0"/>
        <v>122.3</v>
      </c>
      <c r="E6" s="80">
        <v>20101</v>
      </c>
      <c r="F6" s="74">
        <f t="shared" ref="F6:F69" si="3">LEN(E6)</f>
        <v>5</v>
      </c>
      <c r="G6" s="80">
        <v>778</v>
      </c>
      <c r="I6" s="80">
        <f t="shared" si="1"/>
        <v>778</v>
      </c>
      <c r="J6"/>
      <c r="K6" s="80">
        <v>645</v>
      </c>
      <c r="N6" s="80">
        <f t="shared" si="2"/>
        <v>645</v>
      </c>
      <c r="O6" s="80" t="s">
        <v>723</v>
      </c>
      <c r="P6" s="80">
        <f t="shared" ref="P6:P42" si="4">B6-C6</f>
        <v>142</v>
      </c>
      <c r="Q6" s="81">
        <f t="shared" ref="Q6:Q42" si="5">P6/C6*100</f>
        <v>22.3</v>
      </c>
      <c r="T6" s="74"/>
      <c r="U6" s="74"/>
    </row>
    <row r="7" spans="1:21" ht="18.75" customHeight="1">
      <c r="A7" s="10" t="s">
        <v>610</v>
      </c>
      <c r="B7" s="64">
        <v>606</v>
      </c>
      <c r="C7" s="7">
        <v>540</v>
      </c>
      <c r="D7" s="56">
        <f t="shared" si="0"/>
        <v>112.2</v>
      </c>
      <c r="E7">
        <v>2010101</v>
      </c>
      <c r="F7" s="74">
        <f t="shared" si="3"/>
        <v>7</v>
      </c>
      <c r="G7">
        <v>606</v>
      </c>
      <c r="I7">
        <f t="shared" si="1"/>
        <v>606</v>
      </c>
      <c r="K7">
        <v>551</v>
      </c>
      <c r="N7">
        <f t="shared" si="2"/>
        <v>551</v>
      </c>
      <c r="O7" s="6" t="s">
        <v>725</v>
      </c>
      <c r="P7">
        <f t="shared" si="4"/>
        <v>66</v>
      </c>
      <c r="Q7" s="57">
        <f t="shared" si="5"/>
        <v>12.2</v>
      </c>
      <c r="T7" s="74"/>
      <c r="U7" s="74"/>
    </row>
    <row r="8" spans="1:21" ht="18.75" customHeight="1">
      <c r="A8" s="10" t="s">
        <v>413</v>
      </c>
      <c r="B8" s="64">
        <v>86</v>
      </c>
      <c r="C8" s="7">
        <v>60</v>
      </c>
      <c r="D8" s="56">
        <f t="shared" si="0"/>
        <v>143.30000000000001</v>
      </c>
      <c r="E8">
        <v>2010102</v>
      </c>
      <c r="F8" s="74">
        <f t="shared" si="3"/>
        <v>7</v>
      </c>
      <c r="G8">
        <v>86</v>
      </c>
      <c r="I8">
        <f t="shared" si="1"/>
        <v>86</v>
      </c>
      <c r="K8">
        <v>58</v>
      </c>
      <c r="N8">
        <f t="shared" si="2"/>
        <v>58</v>
      </c>
      <c r="O8" s="6" t="s">
        <v>725</v>
      </c>
      <c r="P8">
        <f t="shared" si="4"/>
        <v>26</v>
      </c>
      <c r="Q8" s="57">
        <f t="shared" si="5"/>
        <v>43.3</v>
      </c>
      <c r="T8" s="74"/>
      <c r="U8" s="74"/>
    </row>
    <row r="9" spans="1:21" ht="18.75" customHeight="1">
      <c r="A9" s="10" t="s">
        <v>414</v>
      </c>
      <c r="B9" s="64">
        <v>40</v>
      </c>
      <c r="C9" s="7">
        <v>0</v>
      </c>
      <c r="D9" s="56"/>
      <c r="E9">
        <v>2010104</v>
      </c>
      <c r="F9" s="74">
        <f t="shared" si="3"/>
        <v>7</v>
      </c>
      <c r="G9">
        <v>40</v>
      </c>
      <c r="I9">
        <f t="shared" si="1"/>
        <v>40</v>
      </c>
      <c r="K9">
        <v>0</v>
      </c>
      <c r="N9">
        <f t="shared" si="2"/>
        <v>0</v>
      </c>
      <c r="O9" s="6" t="s">
        <v>725</v>
      </c>
      <c r="P9">
        <f t="shared" si="4"/>
        <v>40</v>
      </c>
      <c r="T9" s="74"/>
      <c r="U9" s="74"/>
    </row>
    <row r="10" spans="1:21" ht="18.75" customHeight="1">
      <c r="A10" s="10" t="s">
        <v>415</v>
      </c>
      <c r="B10" s="64">
        <v>46</v>
      </c>
      <c r="C10" s="7">
        <v>36</v>
      </c>
      <c r="D10" s="56">
        <f t="shared" si="0"/>
        <v>127.8</v>
      </c>
      <c r="E10">
        <v>2010108</v>
      </c>
      <c r="F10" s="74">
        <f t="shared" si="3"/>
        <v>7</v>
      </c>
      <c r="G10">
        <v>46</v>
      </c>
      <c r="I10">
        <f t="shared" si="1"/>
        <v>46</v>
      </c>
      <c r="K10">
        <v>36</v>
      </c>
      <c r="N10">
        <f t="shared" si="2"/>
        <v>36</v>
      </c>
      <c r="O10" s="6" t="s">
        <v>725</v>
      </c>
      <c r="P10">
        <f t="shared" si="4"/>
        <v>10</v>
      </c>
      <c r="Q10" s="57">
        <f t="shared" si="5"/>
        <v>27.8</v>
      </c>
      <c r="T10" s="74"/>
      <c r="U10" s="74"/>
    </row>
    <row r="11" spans="1:21" s="80" customFormat="1" ht="18.75" customHeight="1">
      <c r="A11" s="76" t="s">
        <v>416</v>
      </c>
      <c r="B11" s="77">
        <v>641</v>
      </c>
      <c r="C11" s="78">
        <v>501</v>
      </c>
      <c r="D11" s="79">
        <f t="shared" si="0"/>
        <v>127.9</v>
      </c>
      <c r="E11" s="80">
        <v>20102</v>
      </c>
      <c r="F11" s="74">
        <f t="shared" si="3"/>
        <v>5</v>
      </c>
      <c r="G11" s="80">
        <v>641</v>
      </c>
      <c r="I11" s="80">
        <f t="shared" si="1"/>
        <v>641</v>
      </c>
      <c r="J11"/>
      <c r="K11" s="80">
        <v>558</v>
      </c>
      <c r="N11" s="80">
        <f t="shared" si="2"/>
        <v>558</v>
      </c>
      <c r="O11" s="80" t="s">
        <v>723</v>
      </c>
      <c r="P11" s="80">
        <f t="shared" si="4"/>
        <v>140</v>
      </c>
      <c r="Q11" s="81">
        <f t="shared" si="5"/>
        <v>27.9</v>
      </c>
      <c r="T11" s="74"/>
      <c r="U11" s="74"/>
    </row>
    <row r="12" spans="1:21" ht="18.75" customHeight="1">
      <c r="A12" s="10" t="s">
        <v>412</v>
      </c>
      <c r="B12" s="64">
        <v>553</v>
      </c>
      <c r="C12" s="7">
        <v>453</v>
      </c>
      <c r="D12" s="56">
        <f t="shared" si="0"/>
        <v>122.1</v>
      </c>
      <c r="E12">
        <v>2010201</v>
      </c>
      <c r="F12" s="74">
        <f t="shared" si="3"/>
        <v>7</v>
      </c>
      <c r="G12">
        <v>553</v>
      </c>
      <c r="I12">
        <f t="shared" si="1"/>
        <v>553</v>
      </c>
      <c r="K12">
        <v>510</v>
      </c>
      <c r="N12">
        <f t="shared" si="2"/>
        <v>510</v>
      </c>
      <c r="O12" s="6" t="s">
        <v>725</v>
      </c>
      <c r="P12">
        <f t="shared" si="4"/>
        <v>100</v>
      </c>
      <c r="Q12" s="57">
        <f t="shared" si="5"/>
        <v>22.1</v>
      </c>
      <c r="T12" s="74"/>
      <c r="U12" s="74"/>
    </row>
    <row r="13" spans="1:21" ht="18.75" customHeight="1">
      <c r="A13" s="10" t="s">
        <v>413</v>
      </c>
      <c r="B13" s="64">
        <v>48</v>
      </c>
      <c r="C13" s="7">
        <v>48</v>
      </c>
      <c r="D13" s="56">
        <f t="shared" si="0"/>
        <v>100</v>
      </c>
      <c r="E13">
        <v>2010202</v>
      </c>
      <c r="F13" s="74">
        <f t="shared" si="3"/>
        <v>7</v>
      </c>
      <c r="G13">
        <v>48</v>
      </c>
      <c r="I13">
        <f t="shared" si="1"/>
        <v>48</v>
      </c>
      <c r="K13">
        <v>48</v>
      </c>
      <c r="N13">
        <f t="shared" si="2"/>
        <v>48</v>
      </c>
      <c r="O13" s="6" t="s">
        <v>725</v>
      </c>
      <c r="P13">
        <f t="shared" si="4"/>
        <v>0</v>
      </c>
      <c r="Q13" s="57">
        <f t="shared" si="5"/>
        <v>0</v>
      </c>
      <c r="T13" s="74"/>
      <c r="U13" s="74"/>
    </row>
    <row r="14" spans="1:21" ht="18.75" customHeight="1">
      <c r="A14" s="10" t="s">
        <v>417</v>
      </c>
      <c r="B14" s="64">
        <v>40</v>
      </c>
      <c r="C14" s="7">
        <v>0</v>
      </c>
      <c r="D14" s="56"/>
      <c r="E14">
        <v>2010204</v>
      </c>
      <c r="F14" s="74">
        <f t="shared" si="3"/>
        <v>7</v>
      </c>
      <c r="G14">
        <v>40</v>
      </c>
      <c r="I14">
        <f t="shared" si="1"/>
        <v>40</v>
      </c>
      <c r="K14">
        <v>0</v>
      </c>
      <c r="N14">
        <f t="shared" si="2"/>
        <v>0</v>
      </c>
      <c r="O14" s="6" t="s">
        <v>725</v>
      </c>
      <c r="P14">
        <f t="shared" si="4"/>
        <v>40</v>
      </c>
      <c r="T14" s="74"/>
      <c r="U14" s="74"/>
    </row>
    <row r="15" spans="1:21" s="80" customFormat="1" ht="18.75" customHeight="1">
      <c r="A15" s="76" t="s">
        <v>752</v>
      </c>
      <c r="B15" s="77">
        <v>4014</v>
      </c>
      <c r="C15" s="78">
        <v>3530</v>
      </c>
      <c r="D15" s="79">
        <f t="shared" si="0"/>
        <v>113.7</v>
      </c>
      <c r="E15" s="80">
        <v>20103</v>
      </c>
      <c r="F15" s="74">
        <f t="shared" si="3"/>
        <v>5</v>
      </c>
      <c r="G15" s="80">
        <v>4014</v>
      </c>
      <c r="I15" s="80">
        <f t="shared" si="1"/>
        <v>4014</v>
      </c>
      <c r="J15"/>
      <c r="K15" s="80">
        <v>3493</v>
      </c>
      <c r="N15" s="80">
        <f t="shared" si="2"/>
        <v>3493</v>
      </c>
      <c r="O15" s="80" t="s">
        <v>723</v>
      </c>
      <c r="P15" s="80">
        <f t="shared" si="4"/>
        <v>484</v>
      </c>
      <c r="Q15" s="81">
        <f t="shared" si="5"/>
        <v>13.7</v>
      </c>
      <c r="T15" s="74"/>
      <c r="U15" s="74"/>
    </row>
    <row r="16" spans="1:21" ht="18.75" customHeight="1">
      <c r="A16" s="10" t="s">
        <v>412</v>
      </c>
      <c r="B16" s="64">
        <v>1822</v>
      </c>
      <c r="C16" s="7">
        <v>1775</v>
      </c>
      <c r="D16" s="56">
        <f t="shared" si="0"/>
        <v>102.6</v>
      </c>
      <c r="E16">
        <v>2010301</v>
      </c>
      <c r="F16" s="74">
        <f t="shared" si="3"/>
        <v>7</v>
      </c>
      <c r="G16">
        <v>1822</v>
      </c>
      <c r="I16">
        <f t="shared" si="1"/>
        <v>1822</v>
      </c>
      <c r="K16">
        <v>1821</v>
      </c>
      <c r="N16">
        <f t="shared" si="2"/>
        <v>1821</v>
      </c>
      <c r="O16" s="6" t="s">
        <v>725</v>
      </c>
      <c r="P16">
        <f t="shared" si="4"/>
        <v>47</v>
      </c>
      <c r="Q16" s="57">
        <f t="shared" si="5"/>
        <v>2.6</v>
      </c>
      <c r="T16" s="74"/>
      <c r="U16" s="74"/>
    </row>
    <row r="17" spans="1:21" ht="18.75" customHeight="1">
      <c r="A17" s="10" t="s">
        <v>418</v>
      </c>
      <c r="B17" s="64">
        <v>1515</v>
      </c>
      <c r="C17" s="7">
        <v>1136</v>
      </c>
      <c r="D17" s="56">
        <f t="shared" si="0"/>
        <v>133.4</v>
      </c>
      <c r="E17">
        <v>2010303</v>
      </c>
      <c r="F17" s="74">
        <f t="shared" si="3"/>
        <v>7</v>
      </c>
      <c r="G17">
        <v>1515</v>
      </c>
      <c r="I17">
        <f t="shared" si="1"/>
        <v>1515</v>
      </c>
      <c r="K17">
        <v>975</v>
      </c>
      <c r="N17">
        <f t="shared" si="2"/>
        <v>975</v>
      </c>
      <c r="O17" s="6" t="s">
        <v>725</v>
      </c>
      <c r="P17">
        <f t="shared" si="4"/>
        <v>379</v>
      </c>
      <c r="Q17" s="57">
        <f t="shared" si="5"/>
        <v>33.4</v>
      </c>
      <c r="T17" s="74"/>
      <c r="U17" s="74"/>
    </row>
    <row r="18" spans="1:21" ht="18.75" customHeight="1">
      <c r="A18" s="10" t="s">
        <v>419</v>
      </c>
      <c r="B18" s="64">
        <v>134</v>
      </c>
      <c r="C18" s="7">
        <v>147</v>
      </c>
      <c r="D18" s="56">
        <f t="shared" si="0"/>
        <v>91.2</v>
      </c>
      <c r="E18">
        <v>2010306</v>
      </c>
      <c r="F18" s="74">
        <f t="shared" si="3"/>
        <v>7</v>
      </c>
      <c r="G18">
        <v>134</v>
      </c>
      <c r="I18">
        <f t="shared" si="1"/>
        <v>134</v>
      </c>
      <c r="K18">
        <v>151</v>
      </c>
      <c r="N18">
        <f t="shared" si="2"/>
        <v>151</v>
      </c>
      <c r="O18" s="6" t="s">
        <v>725</v>
      </c>
      <c r="P18">
        <f t="shared" si="4"/>
        <v>-13</v>
      </c>
      <c r="Q18" s="57">
        <f t="shared" si="5"/>
        <v>-8.8000000000000007</v>
      </c>
      <c r="T18" s="74"/>
      <c r="U18" s="74"/>
    </row>
    <row r="19" spans="1:21" ht="18.75" customHeight="1">
      <c r="A19" s="10" t="s">
        <v>420</v>
      </c>
      <c r="B19" s="64">
        <v>119</v>
      </c>
      <c r="C19" s="7">
        <v>141</v>
      </c>
      <c r="D19" s="56">
        <f t="shared" si="0"/>
        <v>84.4</v>
      </c>
      <c r="E19">
        <v>2010308</v>
      </c>
      <c r="F19" s="74">
        <f t="shared" si="3"/>
        <v>7</v>
      </c>
      <c r="G19">
        <v>119</v>
      </c>
      <c r="I19">
        <f t="shared" si="1"/>
        <v>119</v>
      </c>
      <c r="K19">
        <v>147</v>
      </c>
      <c r="N19">
        <f t="shared" si="2"/>
        <v>147</v>
      </c>
      <c r="O19" s="6" t="s">
        <v>725</v>
      </c>
      <c r="P19">
        <f t="shared" si="4"/>
        <v>-22</v>
      </c>
      <c r="Q19" s="57">
        <f t="shared" si="5"/>
        <v>-15.6</v>
      </c>
      <c r="T19" s="74"/>
      <c r="U19" s="74"/>
    </row>
    <row r="20" spans="1:21" ht="18.75" customHeight="1">
      <c r="A20" s="10" t="s">
        <v>754</v>
      </c>
      <c r="B20" s="64">
        <v>424</v>
      </c>
      <c r="C20" s="7">
        <v>325</v>
      </c>
      <c r="D20" s="56">
        <f t="shared" si="0"/>
        <v>130.5</v>
      </c>
      <c r="E20">
        <v>2010350</v>
      </c>
      <c r="F20" s="74">
        <f t="shared" si="3"/>
        <v>7</v>
      </c>
      <c r="G20">
        <v>424</v>
      </c>
      <c r="I20">
        <f t="shared" si="1"/>
        <v>424</v>
      </c>
      <c r="K20">
        <v>399</v>
      </c>
      <c r="N20">
        <f t="shared" si="2"/>
        <v>399</v>
      </c>
      <c r="O20" s="6" t="s">
        <v>725</v>
      </c>
      <c r="P20">
        <f t="shared" si="4"/>
        <v>99</v>
      </c>
      <c r="Q20" s="57">
        <f t="shared" si="5"/>
        <v>30.5</v>
      </c>
      <c r="T20" s="74"/>
      <c r="U20" s="74"/>
    </row>
    <row r="21" spans="1:21" ht="18.75" customHeight="1">
      <c r="A21" s="10" t="s">
        <v>753</v>
      </c>
      <c r="B21" s="64"/>
      <c r="C21" s="7">
        <v>6</v>
      </c>
      <c r="D21" s="56">
        <f t="shared" si="0"/>
        <v>0</v>
      </c>
      <c r="E21">
        <v>2010399</v>
      </c>
      <c r="F21" s="74">
        <f t="shared" si="3"/>
        <v>7</v>
      </c>
      <c r="O21" s="6"/>
      <c r="T21" s="74"/>
      <c r="U21" s="74"/>
    </row>
    <row r="22" spans="1:21" s="80" customFormat="1" ht="18.75" customHeight="1">
      <c r="A22" s="76" t="s">
        <v>421</v>
      </c>
      <c r="B22" s="77">
        <v>611</v>
      </c>
      <c r="C22" s="78">
        <v>483</v>
      </c>
      <c r="D22" s="79">
        <f t="shared" si="0"/>
        <v>126.5</v>
      </c>
      <c r="E22" s="80">
        <v>20104</v>
      </c>
      <c r="F22" s="74">
        <f t="shared" si="3"/>
        <v>5</v>
      </c>
      <c r="G22" s="80">
        <v>611</v>
      </c>
      <c r="I22" s="80">
        <f t="shared" si="1"/>
        <v>611</v>
      </c>
      <c r="J22"/>
      <c r="K22" s="80">
        <v>542</v>
      </c>
      <c r="L22" s="80">
        <v>3</v>
      </c>
      <c r="N22" s="80">
        <f t="shared" si="2"/>
        <v>545</v>
      </c>
      <c r="O22" s="80" t="s">
        <v>723</v>
      </c>
      <c r="P22" s="80">
        <f t="shared" si="4"/>
        <v>128</v>
      </c>
      <c r="Q22" s="81">
        <f t="shared" si="5"/>
        <v>26.5</v>
      </c>
      <c r="R22" s="74"/>
      <c r="T22" s="74"/>
      <c r="U22" s="74"/>
    </row>
    <row r="23" spans="1:21" ht="18.75" customHeight="1">
      <c r="A23" s="10" t="s">
        <v>412</v>
      </c>
      <c r="B23" s="64">
        <v>178</v>
      </c>
      <c r="C23" s="7">
        <v>145</v>
      </c>
      <c r="D23" s="56">
        <f t="shared" si="0"/>
        <v>122.8</v>
      </c>
      <c r="E23">
        <v>2010401</v>
      </c>
      <c r="F23" s="74">
        <f t="shared" si="3"/>
        <v>7</v>
      </c>
      <c r="G23">
        <v>178</v>
      </c>
      <c r="I23">
        <f t="shared" si="1"/>
        <v>178</v>
      </c>
      <c r="K23">
        <v>163</v>
      </c>
      <c r="N23">
        <f t="shared" si="2"/>
        <v>163</v>
      </c>
      <c r="O23" s="6" t="s">
        <v>725</v>
      </c>
      <c r="P23">
        <f t="shared" si="4"/>
        <v>33</v>
      </c>
      <c r="Q23" s="57">
        <f t="shared" si="5"/>
        <v>22.8</v>
      </c>
      <c r="T23" s="74"/>
      <c r="U23" s="74"/>
    </row>
    <row r="24" spans="1:21" ht="18.75" customHeight="1">
      <c r="A24" s="10" t="s">
        <v>413</v>
      </c>
      <c r="B24" s="64">
        <v>73</v>
      </c>
      <c r="C24" s="7">
        <v>40</v>
      </c>
      <c r="D24" s="56">
        <f t="shared" si="0"/>
        <v>182.5</v>
      </c>
      <c r="E24">
        <v>2010402</v>
      </c>
      <c r="F24" s="74">
        <f t="shared" si="3"/>
        <v>7</v>
      </c>
      <c r="G24">
        <v>73</v>
      </c>
      <c r="I24">
        <f t="shared" si="1"/>
        <v>73</v>
      </c>
      <c r="K24">
        <v>40</v>
      </c>
      <c r="N24">
        <f t="shared" si="2"/>
        <v>40</v>
      </c>
      <c r="O24" s="6" t="s">
        <v>725</v>
      </c>
      <c r="P24">
        <f t="shared" si="4"/>
        <v>33</v>
      </c>
      <c r="Q24" s="57">
        <f t="shared" si="5"/>
        <v>82.5</v>
      </c>
      <c r="T24" s="74"/>
      <c r="U24" s="74"/>
    </row>
    <row r="25" spans="1:21" ht="18.75" customHeight="1">
      <c r="A25" s="10" t="s">
        <v>422</v>
      </c>
      <c r="B25" s="64">
        <v>138</v>
      </c>
      <c r="C25" s="7">
        <v>118</v>
      </c>
      <c r="D25" s="56">
        <f t="shared" si="0"/>
        <v>116.9</v>
      </c>
      <c r="E25">
        <v>2010408</v>
      </c>
      <c r="F25" s="74">
        <f t="shared" si="3"/>
        <v>7</v>
      </c>
      <c r="G25">
        <v>138</v>
      </c>
      <c r="I25">
        <f t="shared" si="1"/>
        <v>138</v>
      </c>
      <c r="K25">
        <v>116</v>
      </c>
      <c r="L25">
        <v>3</v>
      </c>
      <c r="N25">
        <f t="shared" si="2"/>
        <v>119</v>
      </c>
      <c r="O25" s="6" t="s">
        <v>725</v>
      </c>
      <c r="P25">
        <f t="shared" si="4"/>
        <v>20</v>
      </c>
      <c r="Q25" s="57">
        <f t="shared" si="5"/>
        <v>16.899999999999999</v>
      </c>
      <c r="R25" s="74"/>
      <c r="T25" s="74"/>
      <c r="U25" s="74"/>
    </row>
    <row r="26" spans="1:21" ht="18.75" customHeight="1">
      <c r="A26" s="10" t="s">
        <v>423</v>
      </c>
      <c r="B26" s="64">
        <v>222</v>
      </c>
      <c r="C26" s="7">
        <v>180</v>
      </c>
      <c r="D26" s="56">
        <f t="shared" si="0"/>
        <v>123.3</v>
      </c>
      <c r="E26">
        <v>2010450</v>
      </c>
      <c r="F26" s="74">
        <f t="shared" si="3"/>
        <v>7</v>
      </c>
      <c r="G26">
        <v>222</v>
      </c>
      <c r="I26">
        <f t="shared" si="1"/>
        <v>222</v>
      </c>
      <c r="K26">
        <v>223</v>
      </c>
      <c r="N26">
        <f t="shared" si="2"/>
        <v>223</v>
      </c>
      <c r="O26" s="6" t="s">
        <v>725</v>
      </c>
      <c r="P26">
        <f t="shared" si="4"/>
        <v>42</v>
      </c>
      <c r="Q26" s="57">
        <f t="shared" si="5"/>
        <v>23.3</v>
      </c>
      <c r="T26" s="74"/>
      <c r="U26" s="74"/>
    </row>
    <row r="27" spans="1:21" s="80" customFormat="1" ht="18.75" customHeight="1">
      <c r="A27" s="76" t="s">
        <v>424</v>
      </c>
      <c r="B27" s="77">
        <v>449</v>
      </c>
      <c r="C27" s="78">
        <v>349</v>
      </c>
      <c r="D27" s="79">
        <f t="shared" si="0"/>
        <v>128.69999999999999</v>
      </c>
      <c r="E27" s="80">
        <v>20105</v>
      </c>
      <c r="F27" s="74">
        <f t="shared" si="3"/>
        <v>5</v>
      </c>
      <c r="G27" s="80">
        <v>449</v>
      </c>
      <c r="I27" s="80">
        <f t="shared" si="1"/>
        <v>449</v>
      </c>
      <c r="J27"/>
      <c r="K27" s="80">
        <v>367</v>
      </c>
      <c r="N27" s="80">
        <f t="shared" si="2"/>
        <v>367</v>
      </c>
      <c r="O27" s="80" t="s">
        <v>723</v>
      </c>
      <c r="P27" s="80">
        <f t="shared" si="4"/>
        <v>100</v>
      </c>
      <c r="Q27" s="81">
        <f t="shared" si="5"/>
        <v>28.7</v>
      </c>
      <c r="T27" s="74"/>
    </row>
    <row r="28" spans="1:21" ht="18.75" customHeight="1">
      <c r="A28" s="10" t="s">
        <v>412</v>
      </c>
      <c r="B28" s="64">
        <v>284</v>
      </c>
      <c r="C28" s="7">
        <v>245</v>
      </c>
      <c r="D28" s="56">
        <f t="shared" si="0"/>
        <v>115.9</v>
      </c>
      <c r="E28">
        <v>2010501</v>
      </c>
      <c r="F28" s="74">
        <f t="shared" si="3"/>
        <v>7</v>
      </c>
      <c r="G28">
        <v>284</v>
      </c>
      <c r="I28">
        <f t="shared" si="1"/>
        <v>284</v>
      </c>
      <c r="K28">
        <v>248</v>
      </c>
      <c r="N28">
        <f t="shared" si="2"/>
        <v>248</v>
      </c>
      <c r="O28" s="6" t="s">
        <v>725</v>
      </c>
      <c r="P28">
        <f t="shared" si="4"/>
        <v>39</v>
      </c>
      <c r="Q28" s="57">
        <f t="shared" si="5"/>
        <v>15.9</v>
      </c>
      <c r="T28" s="74"/>
    </row>
    <row r="29" spans="1:21" ht="18.75" customHeight="1">
      <c r="A29" s="10" t="s">
        <v>425</v>
      </c>
      <c r="B29" s="64">
        <v>105</v>
      </c>
      <c r="C29" s="7">
        <v>61</v>
      </c>
      <c r="D29" s="56">
        <f t="shared" si="0"/>
        <v>172.1</v>
      </c>
      <c r="E29">
        <v>2010505</v>
      </c>
      <c r="F29" s="74">
        <f t="shared" si="3"/>
        <v>7</v>
      </c>
      <c r="G29">
        <v>105</v>
      </c>
      <c r="I29">
        <f t="shared" si="1"/>
        <v>105</v>
      </c>
      <c r="K29">
        <v>61</v>
      </c>
      <c r="N29">
        <f t="shared" si="2"/>
        <v>61</v>
      </c>
      <c r="O29" s="6" t="s">
        <v>725</v>
      </c>
      <c r="P29">
        <f t="shared" si="4"/>
        <v>44</v>
      </c>
      <c r="Q29" s="57">
        <f t="shared" si="5"/>
        <v>72.099999999999994</v>
      </c>
      <c r="T29" s="74"/>
      <c r="U29" s="74"/>
    </row>
    <row r="30" spans="1:21" ht="18.75" customHeight="1">
      <c r="A30" s="10" t="s">
        <v>426</v>
      </c>
      <c r="B30" s="64">
        <v>13</v>
      </c>
      <c r="C30" s="7">
        <v>16</v>
      </c>
      <c r="D30" s="56">
        <f t="shared" si="0"/>
        <v>81.3</v>
      </c>
      <c r="E30">
        <v>2010508</v>
      </c>
      <c r="F30" s="74">
        <f t="shared" si="3"/>
        <v>7</v>
      </c>
      <c r="G30">
        <v>13</v>
      </c>
      <c r="I30">
        <f t="shared" si="1"/>
        <v>13</v>
      </c>
      <c r="K30">
        <v>16</v>
      </c>
      <c r="N30">
        <f t="shared" si="2"/>
        <v>16</v>
      </c>
      <c r="O30" s="6" t="s">
        <v>725</v>
      </c>
      <c r="P30">
        <f t="shared" si="4"/>
        <v>-3</v>
      </c>
      <c r="Q30" s="57">
        <f t="shared" si="5"/>
        <v>-18.8</v>
      </c>
      <c r="T30" s="74"/>
      <c r="U30" s="74"/>
    </row>
    <row r="31" spans="1:21" ht="18.75" customHeight="1">
      <c r="A31" s="10" t="s">
        <v>423</v>
      </c>
      <c r="B31" s="64">
        <v>47</v>
      </c>
      <c r="C31" s="7">
        <v>27</v>
      </c>
      <c r="D31" s="56">
        <f t="shared" si="0"/>
        <v>174.1</v>
      </c>
      <c r="E31">
        <v>2010550</v>
      </c>
      <c r="F31" s="74">
        <f t="shared" si="3"/>
        <v>7</v>
      </c>
      <c r="G31">
        <v>47</v>
      </c>
      <c r="I31">
        <f t="shared" si="1"/>
        <v>47</v>
      </c>
      <c r="K31">
        <v>42</v>
      </c>
      <c r="N31">
        <f t="shared" si="2"/>
        <v>42</v>
      </c>
      <c r="O31" s="6" t="s">
        <v>725</v>
      </c>
      <c r="P31">
        <f t="shared" si="4"/>
        <v>20</v>
      </c>
      <c r="Q31" s="57">
        <f t="shared" si="5"/>
        <v>74.099999999999994</v>
      </c>
      <c r="T31" s="74"/>
      <c r="U31" s="74"/>
    </row>
    <row r="32" spans="1:21" s="80" customFormat="1" ht="18.75" customHeight="1">
      <c r="A32" s="76" t="s">
        <v>427</v>
      </c>
      <c r="B32" s="77">
        <v>1036</v>
      </c>
      <c r="C32" s="78">
        <v>870</v>
      </c>
      <c r="D32" s="79">
        <f t="shared" si="0"/>
        <v>119.1</v>
      </c>
      <c r="E32" s="80">
        <v>20106</v>
      </c>
      <c r="F32" s="74">
        <f t="shared" si="3"/>
        <v>5</v>
      </c>
      <c r="G32" s="80">
        <v>1036</v>
      </c>
      <c r="I32" s="80">
        <f t="shared" si="1"/>
        <v>1036</v>
      </c>
      <c r="J32"/>
      <c r="K32" s="80">
        <v>1014</v>
      </c>
      <c r="N32" s="80">
        <f t="shared" si="2"/>
        <v>1014</v>
      </c>
      <c r="O32" s="80" t="s">
        <v>723</v>
      </c>
      <c r="P32" s="80">
        <f t="shared" si="4"/>
        <v>166</v>
      </c>
      <c r="Q32" s="81">
        <f t="shared" si="5"/>
        <v>19.100000000000001</v>
      </c>
      <c r="T32" s="74"/>
      <c r="U32" s="74"/>
    </row>
    <row r="33" spans="1:21" ht="18.75" customHeight="1">
      <c r="A33" s="10" t="s">
        <v>412</v>
      </c>
      <c r="B33" s="64">
        <v>232</v>
      </c>
      <c r="C33" s="7">
        <v>200</v>
      </c>
      <c r="D33" s="56">
        <f t="shared" si="0"/>
        <v>116</v>
      </c>
      <c r="E33">
        <v>2010601</v>
      </c>
      <c r="F33" s="74">
        <f t="shared" si="3"/>
        <v>7</v>
      </c>
      <c r="G33">
        <v>232</v>
      </c>
      <c r="I33">
        <f t="shared" si="1"/>
        <v>232</v>
      </c>
      <c r="K33">
        <v>232</v>
      </c>
      <c r="N33">
        <f t="shared" si="2"/>
        <v>232</v>
      </c>
      <c r="O33" s="6" t="s">
        <v>725</v>
      </c>
      <c r="P33">
        <f t="shared" si="4"/>
        <v>32</v>
      </c>
      <c r="Q33" s="57">
        <f t="shared" si="5"/>
        <v>16</v>
      </c>
      <c r="T33" s="74"/>
      <c r="U33" s="74"/>
    </row>
    <row r="34" spans="1:21" ht="18.75" customHeight="1">
      <c r="A34" s="10" t="s">
        <v>413</v>
      </c>
      <c r="B34" s="64">
        <v>115</v>
      </c>
      <c r="C34" s="7">
        <v>65</v>
      </c>
      <c r="D34" s="56">
        <f t="shared" si="0"/>
        <v>176.9</v>
      </c>
      <c r="E34">
        <v>2010602</v>
      </c>
      <c r="F34" s="74">
        <f t="shared" si="3"/>
        <v>7</v>
      </c>
      <c r="G34">
        <v>115</v>
      </c>
      <c r="I34">
        <f t="shared" si="1"/>
        <v>115</v>
      </c>
      <c r="K34">
        <v>65</v>
      </c>
      <c r="N34">
        <f t="shared" si="2"/>
        <v>65</v>
      </c>
      <c r="O34" s="6" t="s">
        <v>725</v>
      </c>
      <c r="P34">
        <f t="shared" si="4"/>
        <v>50</v>
      </c>
      <c r="Q34" s="57">
        <f t="shared" si="5"/>
        <v>76.900000000000006</v>
      </c>
      <c r="T34" s="74"/>
      <c r="U34" s="74"/>
    </row>
    <row r="35" spans="1:21" ht="18.75" customHeight="1">
      <c r="A35" s="10" t="s">
        <v>428</v>
      </c>
      <c r="B35" s="64">
        <v>689</v>
      </c>
      <c r="C35" s="7">
        <v>605</v>
      </c>
      <c r="D35" s="56">
        <f t="shared" si="0"/>
        <v>113.9</v>
      </c>
      <c r="E35">
        <v>2010650</v>
      </c>
      <c r="F35" s="74">
        <f t="shared" si="3"/>
        <v>7</v>
      </c>
      <c r="G35">
        <v>689</v>
      </c>
      <c r="I35">
        <f t="shared" si="1"/>
        <v>689</v>
      </c>
      <c r="K35">
        <v>717</v>
      </c>
      <c r="N35">
        <f t="shared" si="2"/>
        <v>717</v>
      </c>
      <c r="O35" s="6" t="s">
        <v>725</v>
      </c>
      <c r="P35">
        <f t="shared" si="4"/>
        <v>84</v>
      </c>
      <c r="Q35" s="57">
        <f t="shared" si="5"/>
        <v>13.9</v>
      </c>
      <c r="T35" s="74"/>
      <c r="U35" s="74"/>
    </row>
    <row r="36" spans="1:21" s="80" customFormat="1" ht="18.75" customHeight="1">
      <c r="A36" s="76" t="s">
        <v>429</v>
      </c>
      <c r="B36" s="77">
        <v>384</v>
      </c>
      <c r="C36" s="78">
        <v>388</v>
      </c>
      <c r="D36" s="79">
        <f t="shared" si="0"/>
        <v>99</v>
      </c>
      <c r="E36" s="80">
        <v>20108</v>
      </c>
      <c r="F36" s="74">
        <f t="shared" si="3"/>
        <v>5</v>
      </c>
      <c r="G36" s="80">
        <v>384</v>
      </c>
      <c r="I36" s="80">
        <f t="shared" si="1"/>
        <v>384</v>
      </c>
      <c r="J36"/>
      <c r="K36" s="80">
        <v>415</v>
      </c>
      <c r="N36" s="80">
        <f t="shared" si="2"/>
        <v>415</v>
      </c>
      <c r="O36" s="80" t="s">
        <v>724</v>
      </c>
      <c r="P36" s="80">
        <f t="shared" si="4"/>
        <v>-4</v>
      </c>
      <c r="Q36" s="81">
        <f t="shared" si="5"/>
        <v>-1</v>
      </c>
      <c r="T36" s="74"/>
      <c r="U36" s="74"/>
    </row>
    <row r="37" spans="1:21" ht="18.75" customHeight="1">
      <c r="A37" s="10" t="s">
        <v>412</v>
      </c>
      <c r="B37" s="64">
        <v>160</v>
      </c>
      <c r="C37" s="7">
        <v>136</v>
      </c>
      <c r="D37" s="56">
        <f t="shared" si="0"/>
        <v>117.6</v>
      </c>
      <c r="E37">
        <v>2010801</v>
      </c>
      <c r="F37" s="74">
        <f t="shared" si="3"/>
        <v>7</v>
      </c>
      <c r="G37">
        <v>160</v>
      </c>
      <c r="I37">
        <f t="shared" si="1"/>
        <v>160</v>
      </c>
      <c r="K37">
        <v>143</v>
      </c>
      <c r="N37">
        <f t="shared" si="2"/>
        <v>143</v>
      </c>
      <c r="O37" s="6" t="s">
        <v>725</v>
      </c>
      <c r="P37">
        <f t="shared" si="4"/>
        <v>24</v>
      </c>
      <c r="Q37" s="57">
        <f t="shared" si="5"/>
        <v>17.600000000000001</v>
      </c>
      <c r="T37" s="74"/>
      <c r="U37" s="74"/>
    </row>
    <row r="38" spans="1:21" ht="18.75" customHeight="1">
      <c r="A38" s="10" t="s">
        <v>430</v>
      </c>
      <c r="B38" s="64">
        <v>2</v>
      </c>
      <c r="C38" s="7">
        <v>60</v>
      </c>
      <c r="D38" s="56">
        <f t="shared" si="0"/>
        <v>3.3</v>
      </c>
      <c r="E38">
        <v>2010804</v>
      </c>
      <c r="F38" s="74">
        <f t="shared" si="3"/>
        <v>7</v>
      </c>
      <c r="G38">
        <v>2</v>
      </c>
      <c r="I38">
        <f t="shared" si="1"/>
        <v>2</v>
      </c>
      <c r="K38">
        <v>60</v>
      </c>
      <c r="N38">
        <f t="shared" ref="N38:N68" si="6">SUM(K38:M38)</f>
        <v>60</v>
      </c>
      <c r="O38" s="6" t="s">
        <v>725</v>
      </c>
      <c r="P38">
        <f t="shared" si="4"/>
        <v>-58</v>
      </c>
      <c r="Q38" s="57">
        <f t="shared" si="5"/>
        <v>-96.7</v>
      </c>
      <c r="T38" s="74"/>
      <c r="U38" s="74"/>
    </row>
    <row r="39" spans="1:21" ht="18.75" customHeight="1">
      <c r="A39" s="10" t="s">
        <v>428</v>
      </c>
      <c r="B39" s="64">
        <v>222</v>
      </c>
      <c r="C39" s="7">
        <v>192</v>
      </c>
      <c r="D39" s="56">
        <f t="shared" si="0"/>
        <v>115.6</v>
      </c>
      <c r="E39">
        <v>2010850</v>
      </c>
      <c r="F39" s="74">
        <f t="shared" si="3"/>
        <v>7</v>
      </c>
      <c r="G39">
        <v>222</v>
      </c>
      <c r="I39">
        <f t="shared" si="1"/>
        <v>222</v>
      </c>
      <c r="K39">
        <v>212</v>
      </c>
      <c r="N39">
        <f t="shared" si="6"/>
        <v>212</v>
      </c>
      <c r="O39" s="6" t="s">
        <v>725</v>
      </c>
      <c r="P39">
        <f t="shared" si="4"/>
        <v>30</v>
      </c>
      <c r="Q39" s="57">
        <f t="shared" si="5"/>
        <v>15.6</v>
      </c>
      <c r="T39" s="74"/>
      <c r="U39" s="74"/>
    </row>
    <row r="40" spans="1:21" s="80" customFormat="1" ht="18.75" customHeight="1">
      <c r="A40" s="76" t="s">
        <v>760</v>
      </c>
      <c r="B40" s="77"/>
      <c r="C40" s="78">
        <v>210</v>
      </c>
      <c r="D40" s="79">
        <f t="shared" si="0"/>
        <v>0</v>
      </c>
      <c r="E40" s="80">
        <v>20110</v>
      </c>
      <c r="F40" s="74">
        <f t="shared" si="3"/>
        <v>5</v>
      </c>
      <c r="G40" s="80">
        <v>384</v>
      </c>
      <c r="I40" s="80">
        <f t="shared" ref="I40:I41" si="7">SUM(G40:H40)</f>
        <v>384</v>
      </c>
      <c r="J40"/>
      <c r="K40" s="80">
        <v>415</v>
      </c>
      <c r="N40" s="80">
        <f t="shared" ref="N40:N41" si="8">SUM(K40:M40)</f>
        <v>415</v>
      </c>
      <c r="O40" s="80" t="s">
        <v>723</v>
      </c>
      <c r="P40" s="80">
        <f t="shared" ref="P40:P41" si="9">B40-C40</f>
        <v>-210</v>
      </c>
      <c r="Q40" s="81">
        <f t="shared" ref="Q40:Q41" si="10">P40/C40*100</f>
        <v>-100</v>
      </c>
      <c r="R40" s="74"/>
      <c r="S40"/>
      <c r="T40" s="74"/>
      <c r="U40" s="74"/>
    </row>
    <row r="41" spans="1:21" ht="18.75" customHeight="1">
      <c r="A41" s="10" t="s">
        <v>640</v>
      </c>
      <c r="B41" s="64"/>
      <c r="C41" s="7">
        <v>210</v>
      </c>
      <c r="D41" s="56">
        <f t="shared" si="0"/>
        <v>0</v>
      </c>
      <c r="E41">
        <v>2011099</v>
      </c>
      <c r="F41" s="74">
        <f t="shared" si="3"/>
        <v>7</v>
      </c>
      <c r="G41">
        <v>160</v>
      </c>
      <c r="I41">
        <f t="shared" si="7"/>
        <v>160</v>
      </c>
      <c r="K41">
        <v>143</v>
      </c>
      <c r="N41">
        <f t="shared" si="8"/>
        <v>143</v>
      </c>
      <c r="O41" s="6" t="s">
        <v>725</v>
      </c>
      <c r="P41">
        <f t="shared" si="9"/>
        <v>-210</v>
      </c>
      <c r="Q41" s="57">
        <f t="shared" si="10"/>
        <v>-100</v>
      </c>
      <c r="R41" s="74"/>
      <c r="T41" s="74"/>
      <c r="U41" s="74"/>
    </row>
    <row r="42" spans="1:21" s="80" customFormat="1" ht="18.75" customHeight="1">
      <c r="A42" s="76" t="s">
        <v>641</v>
      </c>
      <c r="B42" s="77">
        <v>1431</v>
      </c>
      <c r="C42" s="78">
        <v>1250</v>
      </c>
      <c r="D42" s="79">
        <f t="shared" si="0"/>
        <v>114.5</v>
      </c>
      <c r="E42" s="80">
        <v>20111</v>
      </c>
      <c r="F42" s="74">
        <f t="shared" si="3"/>
        <v>5</v>
      </c>
      <c r="G42" s="80">
        <v>1431</v>
      </c>
      <c r="I42" s="80">
        <f t="shared" si="1"/>
        <v>1431</v>
      </c>
      <c r="J42"/>
      <c r="K42" s="80">
        <v>1247</v>
      </c>
      <c r="N42" s="80">
        <f t="shared" si="6"/>
        <v>1247</v>
      </c>
      <c r="O42" s="80" t="s">
        <v>724</v>
      </c>
      <c r="P42" s="80">
        <f t="shared" si="4"/>
        <v>181</v>
      </c>
      <c r="Q42" s="81">
        <f t="shared" si="5"/>
        <v>14.5</v>
      </c>
      <c r="T42" s="74"/>
      <c r="U42" s="74"/>
    </row>
    <row r="43" spans="1:21" ht="18.75" customHeight="1">
      <c r="A43" s="10" t="s">
        <v>412</v>
      </c>
      <c r="B43" s="64">
        <v>1158</v>
      </c>
      <c r="C43" s="7">
        <v>1045</v>
      </c>
      <c r="D43" s="56">
        <f t="shared" si="0"/>
        <v>110.8</v>
      </c>
      <c r="E43">
        <v>2011101</v>
      </c>
      <c r="F43" s="74">
        <f t="shared" si="3"/>
        <v>7</v>
      </c>
      <c r="G43">
        <v>90</v>
      </c>
      <c r="I43">
        <f t="shared" si="1"/>
        <v>90</v>
      </c>
      <c r="K43">
        <v>40</v>
      </c>
      <c r="N43">
        <f t="shared" si="6"/>
        <v>40</v>
      </c>
      <c r="O43" s="6" t="s">
        <v>725</v>
      </c>
      <c r="P43">
        <f t="shared" ref="P43:P106" si="11">B44-C44</f>
        <v>50</v>
      </c>
      <c r="Q43" s="57">
        <f t="shared" ref="Q43:Q74" si="12">P43/C44*100</f>
        <v>125</v>
      </c>
      <c r="T43" s="74"/>
      <c r="U43" s="74"/>
    </row>
    <row r="44" spans="1:21" ht="18.75" customHeight="1">
      <c r="A44" s="10" t="s">
        <v>413</v>
      </c>
      <c r="B44" s="64">
        <v>90</v>
      </c>
      <c r="C44" s="7">
        <v>40</v>
      </c>
      <c r="D44" s="56">
        <f t="shared" si="0"/>
        <v>225</v>
      </c>
      <c r="E44">
        <v>2011102</v>
      </c>
      <c r="F44" s="74">
        <f t="shared" si="3"/>
        <v>7</v>
      </c>
      <c r="G44">
        <v>5</v>
      </c>
      <c r="I44">
        <f t="shared" si="1"/>
        <v>5</v>
      </c>
      <c r="K44">
        <v>10</v>
      </c>
      <c r="N44">
        <f t="shared" si="6"/>
        <v>10</v>
      </c>
      <c r="O44" s="6" t="s">
        <v>725</v>
      </c>
      <c r="P44">
        <f t="shared" si="11"/>
        <v>-5</v>
      </c>
      <c r="Q44" s="57">
        <f t="shared" si="12"/>
        <v>-50</v>
      </c>
      <c r="T44" s="74"/>
      <c r="U44" s="74"/>
    </row>
    <row r="45" spans="1:21" ht="18.75" customHeight="1">
      <c r="A45" s="10" t="s">
        <v>431</v>
      </c>
      <c r="B45" s="64">
        <v>5</v>
      </c>
      <c r="C45" s="7">
        <v>10</v>
      </c>
      <c r="D45" s="56">
        <f t="shared" si="0"/>
        <v>50</v>
      </c>
      <c r="E45">
        <v>2011105</v>
      </c>
      <c r="F45" s="74">
        <f t="shared" si="3"/>
        <v>7</v>
      </c>
      <c r="G45">
        <v>178</v>
      </c>
      <c r="I45">
        <f t="shared" si="1"/>
        <v>178</v>
      </c>
      <c r="K45">
        <v>157</v>
      </c>
      <c r="N45">
        <f t="shared" si="6"/>
        <v>157</v>
      </c>
      <c r="O45" s="6" t="s">
        <v>725</v>
      </c>
      <c r="P45">
        <f t="shared" si="11"/>
        <v>23</v>
      </c>
      <c r="Q45" s="57">
        <f t="shared" si="12"/>
        <v>14.8</v>
      </c>
      <c r="T45" s="74"/>
      <c r="U45" s="74"/>
    </row>
    <row r="46" spans="1:21" ht="18.75" customHeight="1">
      <c r="A46" s="10" t="s">
        <v>423</v>
      </c>
      <c r="B46" s="64">
        <v>178</v>
      </c>
      <c r="C46" s="7">
        <v>155</v>
      </c>
      <c r="D46" s="56">
        <f t="shared" si="0"/>
        <v>114.8</v>
      </c>
      <c r="E46">
        <v>2011150</v>
      </c>
      <c r="F46" s="74">
        <f t="shared" si="3"/>
        <v>7</v>
      </c>
      <c r="G46" s="80">
        <v>1352</v>
      </c>
      <c r="H46" s="80"/>
      <c r="I46" s="80">
        <f t="shared" si="1"/>
        <v>1352</v>
      </c>
      <c r="K46" s="80">
        <v>1198</v>
      </c>
      <c r="L46" s="80"/>
      <c r="M46" s="80"/>
      <c r="N46" s="80">
        <f t="shared" si="6"/>
        <v>1198</v>
      </c>
      <c r="O46" s="80" t="s">
        <v>724</v>
      </c>
      <c r="P46" s="80">
        <f t="shared" si="11"/>
        <v>240</v>
      </c>
      <c r="Q46" s="81">
        <f t="shared" si="12"/>
        <v>21.6</v>
      </c>
      <c r="T46" s="74"/>
      <c r="U46" s="74"/>
    </row>
    <row r="47" spans="1:21" s="80" customFormat="1" ht="18.75" customHeight="1">
      <c r="A47" s="76" t="s">
        <v>642</v>
      </c>
      <c r="B47" s="77">
        <v>1352</v>
      </c>
      <c r="C47" s="78">
        <v>1112</v>
      </c>
      <c r="D47" s="79">
        <f t="shared" si="0"/>
        <v>121.6</v>
      </c>
      <c r="E47" s="80">
        <v>20113</v>
      </c>
      <c r="F47" s="74">
        <f t="shared" si="3"/>
        <v>5</v>
      </c>
      <c r="G47">
        <v>409</v>
      </c>
      <c r="H47"/>
      <c r="I47">
        <f t="shared" si="1"/>
        <v>409</v>
      </c>
      <c r="J47"/>
      <c r="K47">
        <v>382</v>
      </c>
      <c r="L47"/>
      <c r="M47"/>
      <c r="N47">
        <f t="shared" si="6"/>
        <v>382</v>
      </c>
      <c r="O47" s="6" t="s">
        <v>725</v>
      </c>
      <c r="P47">
        <f t="shared" si="11"/>
        <v>86</v>
      </c>
      <c r="Q47" s="57">
        <f t="shared" si="12"/>
        <v>26.6</v>
      </c>
      <c r="T47" s="74"/>
      <c r="U47" s="74"/>
    </row>
    <row r="48" spans="1:21" ht="18.75" customHeight="1">
      <c r="A48" s="10" t="s">
        <v>412</v>
      </c>
      <c r="B48" s="64">
        <v>409</v>
      </c>
      <c r="C48" s="7">
        <v>323</v>
      </c>
      <c r="D48" s="56">
        <f t="shared" si="0"/>
        <v>126.6</v>
      </c>
      <c r="E48">
        <v>2011301</v>
      </c>
      <c r="F48" s="74">
        <f t="shared" si="3"/>
        <v>7</v>
      </c>
      <c r="G48">
        <v>217</v>
      </c>
      <c r="I48">
        <f t="shared" si="1"/>
        <v>217</v>
      </c>
      <c r="K48">
        <v>137</v>
      </c>
      <c r="N48">
        <f t="shared" si="6"/>
        <v>137</v>
      </c>
      <c r="O48" s="6" t="s">
        <v>725</v>
      </c>
      <c r="P48">
        <f t="shared" si="11"/>
        <v>78</v>
      </c>
      <c r="Q48" s="57">
        <f t="shared" si="12"/>
        <v>56.1</v>
      </c>
      <c r="T48" s="74"/>
      <c r="U48" s="74"/>
    </row>
    <row r="49" spans="1:21" ht="18.75" customHeight="1">
      <c r="A49" s="10" t="s">
        <v>413</v>
      </c>
      <c r="B49" s="64">
        <v>217</v>
      </c>
      <c r="C49" s="7">
        <v>139</v>
      </c>
      <c r="D49" s="56">
        <f t="shared" si="0"/>
        <v>156.1</v>
      </c>
      <c r="E49">
        <v>2011302</v>
      </c>
      <c r="F49" s="74">
        <f t="shared" si="3"/>
        <v>7</v>
      </c>
      <c r="G49">
        <v>726</v>
      </c>
      <c r="I49">
        <f t="shared" si="1"/>
        <v>726</v>
      </c>
      <c r="K49">
        <v>679</v>
      </c>
      <c r="N49">
        <f t="shared" si="6"/>
        <v>679</v>
      </c>
      <c r="O49" s="6" t="s">
        <v>725</v>
      </c>
      <c r="P49">
        <f t="shared" si="11"/>
        <v>76</v>
      </c>
      <c r="Q49" s="57">
        <f t="shared" si="12"/>
        <v>11.7</v>
      </c>
      <c r="T49" s="74"/>
      <c r="U49" s="74"/>
    </row>
    <row r="50" spans="1:21" ht="18.75" customHeight="1">
      <c r="A50" s="10" t="s">
        <v>428</v>
      </c>
      <c r="B50" s="64">
        <v>726</v>
      </c>
      <c r="C50" s="7">
        <v>650</v>
      </c>
      <c r="D50" s="56">
        <f t="shared" si="0"/>
        <v>111.7</v>
      </c>
      <c r="E50">
        <v>2011350</v>
      </c>
      <c r="F50" s="74">
        <f t="shared" si="3"/>
        <v>7</v>
      </c>
      <c r="G50" s="80">
        <v>10</v>
      </c>
      <c r="H50" s="80"/>
      <c r="I50" s="80">
        <f t="shared" si="1"/>
        <v>10</v>
      </c>
      <c r="K50" s="80">
        <v>10</v>
      </c>
      <c r="L50" s="80"/>
      <c r="M50" s="80"/>
      <c r="N50" s="80">
        <f t="shared" si="6"/>
        <v>10</v>
      </c>
      <c r="O50" s="80" t="s">
        <v>724</v>
      </c>
      <c r="P50" s="80">
        <f t="shared" si="11"/>
        <v>0</v>
      </c>
      <c r="Q50" s="81">
        <f t="shared" si="12"/>
        <v>0</v>
      </c>
      <c r="T50" s="74"/>
      <c r="U50" s="74"/>
    </row>
    <row r="51" spans="1:21" s="80" customFormat="1" ht="18.75" customHeight="1">
      <c r="A51" s="76" t="s">
        <v>643</v>
      </c>
      <c r="B51" s="77">
        <v>10</v>
      </c>
      <c r="C51" s="78">
        <v>10</v>
      </c>
      <c r="D51" s="79">
        <f t="shared" si="0"/>
        <v>100</v>
      </c>
      <c r="E51" s="80">
        <v>20123</v>
      </c>
      <c r="F51" s="74">
        <f t="shared" si="3"/>
        <v>5</v>
      </c>
      <c r="G51">
        <v>10</v>
      </c>
      <c r="H51"/>
      <c r="I51">
        <f t="shared" si="1"/>
        <v>10</v>
      </c>
      <c r="J51"/>
      <c r="K51">
        <v>10</v>
      </c>
      <c r="L51"/>
      <c r="M51"/>
      <c r="N51">
        <f t="shared" si="6"/>
        <v>10</v>
      </c>
      <c r="O51" s="6" t="s">
        <v>725</v>
      </c>
      <c r="P51">
        <f t="shared" si="11"/>
        <v>0</v>
      </c>
      <c r="Q51" s="57">
        <f t="shared" si="12"/>
        <v>0</v>
      </c>
      <c r="T51" s="74"/>
      <c r="U51" s="74"/>
    </row>
    <row r="52" spans="1:21" ht="18.75" customHeight="1">
      <c r="A52" s="10" t="s">
        <v>432</v>
      </c>
      <c r="B52" s="64">
        <v>10</v>
      </c>
      <c r="C52" s="7">
        <v>10</v>
      </c>
      <c r="D52" s="56">
        <f t="shared" si="0"/>
        <v>100</v>
      </c>
      <c r="E52">
        <v>2012302</v>
      </c>
      <c r="F52" s="74">
        <f t="shared" si="3"/>
        <v>7</v>
      </c>
      <c r="G52" s="80">
        <v>160</v>
      </c>
      <c r="H52" s="80">
        <v>6</v>
      </c>
      <c r="I52" s="80">
        <f t="shared" si="1"/>
        <v>166</v>
      </c>
      <c r="K52" s="80">
        <v>130</v>
      </c>
      <c r="L52" s="80">
        <v>3</v>
      </c>
      <c r="M52" s="80"/>
      <c r="N52" s="80">
        <f t="shared" si="6"/>
        <v>133</v>
      </c>
      <c r="O52" s="80" t="s">
        <v>724</v>
      </c>
      <c r="P52" s="80">
        <f t="shared" si="11"/>
        <v>47</v>
      </c>
      <c r="Q52" s="81">
        <f t="shared" si="12"/>
        <v>39.5</v>
      </c>
      <c r="T52" s="74"/>
      <c r="U52" s="74"/>
    </row>
    <row r="53" spans="1:21" s="80" customFormat="1" ht="18.75" customHeight="1">
      <c r="A53" s="76" t="s">
        <v>644</v>
      </c>
      <c r="B53" s="77">
        <v>166</v>
      </c>
      <c r="C53" s="78">
        <v>119</v>
      </c>
      <c r="D53" s="79">
        <f t="shared" si="0"/>
        <v>139.5</v>
      </c>
      <c r="E53" s="80">
        <v>20125</v>
      </c>
      <c r="F53" s="74">
        <f t="shared" si="3"/>
        <v>5</v>
      </c>
      <c r="G53">
        <v>102</v>
      </c>
      <c r="H53"/>
      <c r="I53">
        <f t="shared" si="1"/>
        <v>102</v>
      </c>
      <c r="J53"/>
      <c r="K53">
        <v>96</v>
      </c>
      <c r="L53"/>
      <c r="M53"/>
      <c r="N53">
        <f t="shared" si="6"/>
        <v>96</v>
      </c>
      <c r="O53" s="6" t="s">
        <v>725</v>
      </c>
      <c r="P53">
        <f t="shared" si="11"/>
        <v>19</v>
      </c>
      <c r="Q53" s="57">
        <f t="shared" si="12"/>
        <v>22.9</v>
      </c>
      <c r="R53" s="74"/>
      <c r="S53"/>
      <c r="T53" s="74"/>
      <c r="U53" s="74"/>
    </row>
    <row r="54" spans="1:21" ht="18.75" customHeight="1">
      <c r="A54" s="10" t="s">
        <v>412</v>
      </c>
      <c r="B54" s="64">
        <v>102</v>
      </c>
      <c r="C54" s="7">
        <v>83</v>
      </c>
      <c r="D54" s="56">
        <f t="shared" si="0"/>
        <v>122.9</v>
      </c>
      <c r="E54">
        <v>2012501</v>
      </c>
      <c r="F54" s="74">
        <f t="shared" si="3"/>
        <v>7</v>
      </c>
      <c r="G54">
        <v>40</v>
      </c>
      <c r="I54">
        <f t="shared" si="1"/>
        <v>40</v>
      </c>
      <c r="K54">
        <v>18</v>
      </c>
      <c r="N54">
        <f t="shared" si="6"/>
        <v>18</v>
      </c>
      <c r="O54" s="6" t="s">
        <v>725</v>
      </c>
      <c r="P54">
        <f t="shared" si="11"/>
        <v>22</v>
      </c>
      <c r="Q54" s="57">
        <f t="shared" si="12"/>
        <v>122.2</v>
      </c>
      <c r="T54" s="74"/>
      <c r="U54" s="74"/>
    </row>
    <row r="55" spans="1:21" ht="18.75" customHeight="1">
      <c r="A55" s="10" t="s">
        <v>413</v>
      </c>
      <c r="B55" s="64">
        <v>40</v>
      </c>
      <c r="C55" s="7">
        <v>18</v>
      </c>
      <c r="D55" s="56">
        <f t="shared" si="0"/>
        <v>222.2</v>
      </c>
      <c r="E55">
        <v>2012502</v>
      </c>
      <c r="F55" s="74">
        <f t="shared" si="3"/>
        <v>7</v>
      </c>
      <c r="G55">
        <v>0</v>
      </c>
      <c r="H55">
        <v>6</v>
      </c>
      <c r="I55">
        <f t="shared" si="1"/>
        <v>6</v>
      </c>
      <c r="L55">
        <v>3</v>
      </c>
      <c r="N55">
        <f t="shared" si="6"/>
        <v>3</v>
      </c>
      <c r="O55" s="6" t="s">
        <v>725</v>
      </c>
      <c r="P55">
        <f t="shared" si="11"/>
        <v>3</v>
      </c>
      <c r="Q55" s="57">
        <f t="shared" si="12"/>
        <v>100</v>
      </c>
      <c r="T55" s="74"/>
      <c r="U55" s="74"/>
    </row>
    <row r="56" spans="1:21" ht="18.75" customHeight="1">
      <c r="A56" s="10" t="s">
        <v>567</v>
      </c>
      <c r="B56" s="64">
        <v>6</v>
      </c>
      <c r="C56" s="7">
        <v>3</v>
      </c>
      <c r="D56" s="56">
        <f t="shared" si="0"/>
        <v>200</v>
      </c>
      <c r="E56">
        <v>2012505</v>
      </c>
      <c r="F56" s="74">
        <f t="shared" si="3"/>
        <v>7</v>
      </c>
      <c r="G56">
        <v>18</v>
      </c>
      <c r="I56">
        <f t="shared" si="1"/>
        <v>18</v>
      </c>
      <c r="K56">
        <v>16</v>
      </c>
      <c r="N56">
        <f t="shared" si="6"/>
        <v>16</v>
      </c>
      <c r="O56" s="6" t="s">
        <v>725</v>
      </c>
      <c r="P56">
        <f t="shared" si="11"/>
        <v>3</v>
      </c>
      <c r="Q56" s="57">
        <f t="shared" si="12"/>
        <v>20</v>
      </c>
      <c r="R56" s="74"/>
      <c r="S56" s="80"/>
      <c r="T56" s="74"/>
      <c r="U56" s="74"/>
    </row>
    <row r="57" spans="1:21" ht="18.75" customHeight="1">
      <c r="A57" s="10" t="s">
        <v>423</v>
      </c>
      <c r="B57" s="64">
        <v>18</v>
      </c>
      <c r="C57" s="7">
        <v>15</v>
      </c>
      <c r="D57" s="56">
        <f t="shared" si="0"/>
        <v>120</v>
      </c>
      <c r="E57">
        <v>2012550</v>
      </c>
      <c r="F57" s="74">
        <f t="shared" si="3"/>
        <v>7</v>
      </c>
      <c r="G57" s="80">
        <v>291</v>
      </c>
      <c r="H57" s="80"/>
      <c r="I57" s="80">
        <f t="shared" si="1"/>
        <v>291</v>
      </c>
      <c r="K57" s="80">
        <v>292</v>
      </c>
      <c r="L57" s="80"/>
      <c r="M57" s="80"/>
      <c r="N57" s="80">
        <f t="shared" si="6"/>
        <v>292</v>
      </c>
      <c r="O57" s="80" t="s">
        <v>724</v>
      </c>
      <c r="P57" s="80">
        <f t="shared" si="11"/>
        <v>5</v>
      </c>
      <c r="Q57" s="81">
        <f t="shared" si="12"/>
        <v>1.7</v>
      </c>
      <c r="T57" s="74"/>
      <c r="U57" s="74"/>
    </row>
    <row r="58" spans="1:21" s="80" customFormat="1" ht="18.75" customHeight="1">
      <c r="A58" s="76" t="s">
        <v>645</v>
      </c>
      <c r="B58" s="77">
        <v>291</v>
      </c>
      <c r="C58" s="78">
        <v>286</v>
      </c>
      <c r="D58" s="79">
        <f t="shared" si="0"/>
        <v>101.7</v>
      </c>
      <c r="E58" s="80">
        <v>20126</v>
      </c>
      <c r="F58" s="74">
        <f t="shared" si="3"/>
        <v>5</v>
      </c>
      <c r="G58">
        <v>291</v>
      </c>
      <c r="H58"/>
      <c r="I58">
        <f t="shared" si="1"/>
        <v>291</v>
      </c>
      <c r="J58"/>
      <c r="K58">
        <v>292</v>
      </c>
      <c r="L58"/>
      <c r="M58"/>
      <c r="N58">
        <f t="shared" si="6"/>
        <v>292</v>
      </c>
      <c r="O58" s="6" t="s">
        <v>725</v>
      </c>
      <c r="P58">
        <f t="shared" si="11"/>
        <v>5</v>
      </c>
      <c r="Q58" s="57">
        <f t="shared" si="12"/>
        <v>1.7</v>
      </c>
      <c r="T58" s="74"/>
      <c r="U58" s="74"/>
    </row>
    <row r="59" spans="1:21" ht="18.75" customHeight="1">
      <c r="A59" s="10" t="s">
        <v>412</v>
      </c>
      <c r="B59" s="64">
        <v>291</v>
      </c>
      <c r="C59" s="7">
        <v>286</v>
      </c>
      <c r="D59" s="56">
        <f t="shared" si="0"/>
        <v>101.7</v>
      </c>
      <c r="E59">
        <v>2012601</v>
      </c>
      <c r="F59" s="74">
        <f t="shared" si="3"/>
        <v>7</v>
      </c>
      <c r="G59" s="80">
        <v>43</v>
      </c>
      <c r="H59" s="80"/>
      <c r="I59" s="80">
        <f t="shared" si="1"/>
        <v>43</v>
      </c>
      <c r="K59" s="80">
        <v>45</v>
      </c>
      <c r="L59" s="80"/>
      <c r="M59" s="80"/>
      <c r="N59" s="80">
        <f t="shared" si="6"/>
        <v>45</v>
      </c>
      <c r="O59" s="80" t="s">
        <v>724</v>
      </c>
      <c r="P59" s="80">
        <f t="shared" si="11"/>
        <v>-2</v>
      </c>
      <c r="Q59" s="81">
        <f t="shared" si="12"/>
        <v>-4.4000000000000004</v>
      </c>
      <c r="T59" s="74"/>
      <c r="U59" s="74"/>
    </row>
    <row r="60" spans="1:21" s="80" customFormat="1" ht="18.75" customHeight="1">
      <c r="A60" s="76" t="s">
        <v>646</v>
      </c>
      <c r="B60" s="77">
        <v>43</v>
      </c>
      <c r="C60" s="78">
        <v>45</v>
      </c>
      <c r="D60" s="79">
        <f t="shared" si="0"/>
        <v>95.6</v>
      </c>
      <c r="E60" s="80">
        <v>20128</v>
      </c>
      <c r="F60" s="74">
        <f t="shared" si="3"/>
        <v>5</v>
      </c>
      <c r="G60">
        <v>43</v>
      </c>
      <c r="H60"/>
      <c r="I60">
        <f t="shared" si="1"/>
        <v>43</v>
      </c>
      <c r="J60"/>
      <c r="K60">
        <v>45</v>
      </c>
      <c r="L60"/>
      <c r="M60"/>
      <c r="N60">
        <f t="shared" si="6"/>
        <v>45</v>
      </c>
      <c r="O60" s="6" t="s">
        <v>725</v>
      </c>
      <c r="P60">
        <f t="shared" si="11"/>
        <v>-2</v>
      </c>
      <c r="Q60" s="57">
        <f t="shared" si="12"/>
        <v>-4.4000000000000004</v>
      </c>
      <c r="T60" s="74"/>
      <c r="U60" s="74"/>
    </row>
    <row r="61" spans="1:21" ht="18.75" customHeight="1">
      <c r="A61" s="10" t="s">
        <v>412</v>
      </c>
      <c r="B61" s="64">
        <v>43</v>
      </c>
      <c r="C61" s="7">
        <v>45</v>
      </c>
      <c r="D61" s="56">
        <f t="shared" si="0"/>
        <v>95.6</v>
      </c>
      <c r="E61">
        <v>2012801</v>
      </c>
      <c r="F61" s="74">
        <f t="shared" si="3"/>
        <v>7</v>
      </c>
      <c r="G61" s="80">
        <v>849</v>
      </c>
      <c r="H61" s="80"/>
      <c r="I61" s="80">
        <f t="shared" si="1"/>
        <v>849</v>
      </c>
      <c r="K61" s="80">
        <v>773</v>
      </c>
      <c r="L61" s="80"/>
      <c r="M61" s="80"/>
      <c r="N61" s="80">
        <f t="shared" si="6"/>
        <v>773</v>
      </c>
      <c r="O61" s="80" t="s">
        <v>724</v>
      </c>
      <c r="P61" s="80">
        <f t="shared" si="11"/>
        <v>91</v>
      </c>
      <c r="Q61" s="81">
        <f t="shared" si="12"/>
        <v>12</v>
      </c>
      <c r="T61" s="74"/>
      <c r="U61" s="74"/>
    </row>
    <row r="62" spans="1:21" s="80" customFormat="1" ht="18.75" customHeight="1">
      <c r="A62" s="76" t="s">
        <v>647</v>
      </c>
      <c r="B62" s="77">
        <v>849</v>
      </c>
      <c r="C62" s="78">
        <v>758</v>
      </c>
      <c r="D62" s="79">
        <f t="shared" si="0"/>
        <v>112</v>
      </c>
      <c r="E62" s="80">
        <v>20129</v>
      </c>
      <c r="F62" s="74">
        <f t="shared" si="3"/>
        <v>5</v>
      </c>
      <c r="G62">
        <v>577</v>
      </c>
      <c r="H62"/>
      <c r="I62">
        <f t="shared" si="1"/>
        <v>577</v>
      </c>
      <c r="J62"/>
      <c r="K62">
        <v>505</v>
      </c>
      <c r="L62"/>
      <c r="M62"/>
      <c r="N62">
        <f t="shared" si="6"/>
        <v>505</v>
      </c>
      <c r="O62" s="6" t="s">
        <v>725</v>
      </c>
      <c r="P62">
        <f t="shared" si="11"/>
        <v>85</v>
      </c>
      <c r="Q62" s="57">
        <f t="shared" si="12"/>
        <v>17.3</v>
      </c>
      <c r="T62" s="74"/>
      <c r="U62" s="74"/>
    </row>
    <row r="63" spans="1:21" ht="18.75" customHeight="1">
      <c r="A63" s="10" t="s">
        <v>412</v>
      </c>
      <c r="B63" s="64">
        <v>577</v>
      </c>
      <c r="C63" s="7">
        <v>492</v>
      </c>
      <c r="D63" s="56">
        <f t="shared" si="0"/>
        <v>117.3</v>
      </c>
      <c r="E63">
        <v>2012901</v>
      </c>
      <c r="F63" s="74">
        <f t="shared" si="3"/>
        <v>7</v>
      </c>
      <c r="G63">
        <v>179</v>
      </c>
      <c r="I63">
        <f t="shared" si="1"/>
        <v>179</v>
      </c>
      <c r="K63">
        <v>173</v>
      </c>
      <c r="N63">
        <f t="shared" si="6"/>
        <v>173</v>
      </c>
      <c r="O63" s="6" t="s">
        <v>725</v>
      </c>
      <c r="P63">
        <f t="shared" si="11"/>
        <v>6</v>
      </c>
      <c r="Q63" s="57">
        <f t="shared" si="12"/>
        <v>3.5</v>
      </c>
      <c r="T63" s="74"/>
      <c r="U63" s="74"/>
    </row>
    <row r="64" spans="1:21" ht="18.75" customHeight="1">
      <c r="A64" s="10" t="s">
        <v>413</v>
      </c>
      <c r="B64" s="64">
        <v>179</v>
      </c>
      <c r="C64" s="7">
        <v>173</v>
      </c>
      <c r="D64" s="56">
        <f t="shared" si="0"/>
        <v>103.5</v>
      </c>
      <c r="E64">
        <v>2012902</v>
      </c>
      <c r="F64" s="74">
        <f t="shared" si="3"/>
        <v>7</v>
      </c>
      <c r="G64">
        <v>93</v>
      </c>
      <c r="I64">
        <f t="shared" si="1"/>
        <v>93</v>
      </c>
      <c r="K64">
        <v>95</v>
      </c>
      <c r="N64">
        <f t="shared" si="6"/>
        <v>95</v>
      </c>
      <c r="O64" s="6" t="s">
        <v>725</v>
      </c>
      <c r="P64">
        <f t="shared" si="11"/>
        <v>0</v>
      </c>
      <c r="Q64" s="57">
        <f t="shared" si="12"/>
        <v>0</v>
      </c>
      <c r="T64" s="74"/>
      <c r="U64" s="74"/>
    </row>
    <row r="65" spans="1:21" ht="18.75" customHeight="1">
      <c r="A65" s="10" t="s">
        <v>428</v>
      </c>
      <c r="B65" s="64">
        <v>93</v>
      </c>
      <c r="C65" s="7">
        <v>93</v>
      </c>
      <c r="D65" s="56">
        <f t="shared" si="0"/>
        <v>100</v>
      </c>
      <c r="E65">
        <v>2012950</v>
      </c>
      <c r="F65" s="74">
        <f t="shared" si="3"/>
        <v>7</v>
      </c>
      <c r="G65" s="80">
        <v>628</v>
      </c>
      <c r="H65" s="80"/>
      <c r="I65" s="80">
        <f t="shared" si="1"/>
        <v>628</v>
      </c>
      <c r="K65" s="80">
        <v>628</v>
      </c>
      <c r="L65" s="80"/>
      <c r="M65" s="80"/>
      <c r="N65" s="80">
        <f t="shared" si="6"/>
        <v>628</v>
      </c>
      <c r="O65" s="80" t="s">
        <v>724</v>
      </c>
      <c r="P65" s="80">
        <f t="shared" si="11"/>
        <v>108</v>
      </c>
      <c r="Q65" s="81">
        <f t="shared" si="12"/>
        <v>20.8</v>
      </c>
      <c r="T65" s="74"/>
      <c r="U65" s="74"/>
    </row>
    <row r="66" spans="1:21" s="80" customFormat="1" ht="18.75" customHeight="1">
      <c r="A66" s="76" t="s">
        <v>648</v>
      </c>
      <c r="B66" s="77">
        <v>628</v>
      </c>
      <c r="C66" s="78">
        <v>520</v>
      </c>
      <c r="D66" s="79">
        <f t="shared" si="0"/>
        <v>120.8</v>
      </c>
      <c r="E66" s="80">
        <v>20131</v>
      </c>
      <c r="F66" s="74">
        <f t="shared" si="3"/>
        <v>5</v>
      </c>
      <c r="G66">
        <v>411</v>
      </c>
      <c r="H66"/>
      <c r="I66">
        <f t="shared" si="1"/>
        <v>411</v>
      </c>
      <c r="J66"/>
      <c r="K66">
        <v>389</v>
      </c>
      <c r="L66"/>
      <c r="M66"/>
      <c r="N66">
        <f t="shared" si="6"/>
        <v>389</v>
      </c>
      <c r="O66" s="6" t="s">
        <v>725</v>
      </c>
      <c r="P66">
        <f t="shared" si="11"/>
        <v>34</v>
      </c>
      <c r="Q66" s="57">
        <f t="shared" si="12"/>
        <v>9</v>
      </c>
      <c r="T66" s="74"/>
      <c r="U66" s="74"/>
    </row>
    <row r="67" spans="1:21" ht="18.75" customHeight="1">
      <c r="A67" s="10" t="s">
        <v>412</v>
      </c>
      <c r="B67" s="64">
        <v>411</v>
      </c>
      <c r="C67" s="7">
        <v>377</v>
      </c>
      <c r="D67" s="56">
        <f t="shared" si="0"/>
        <v>109</v>
      </c>
      <c r="E67">
        <v>2013101</v>
      </c>
      <c r="F67" s="74">
        <f t="shared" si="3"/>
        <v>7</v>
      </c>
      <c r="G67">
        <v>80</v>
      </c>
      <c r="I67">
        <f t="shared" si="1"/>
        <v>80</v>
      </c>
      <c r="K67">
        <v>140</v>
      </c>
      <c r="N67">
        <f t="shared" si="6"/>
        <v>140</v>
      </c>
      <c r="O67" s="6" t="s">
        <v>725</v>
      </c>
      <c r="P67">
        <f t="shared" si="11"/>
        <v>-1</v>
      </c>
      <c r="Q67" s="57">
        <f t="shared" si="12"/>
        <v>-1.2</v>
      </c>
      <c r="T67" s="74"/>
      <c r="U67" s="74"/>
    </row>
    <row r="68" spans="1:21" ht="18.75" customHeight="1">
      <c r="A68" s="10" t="s">
        <v>755</v>
      </c>
      <c r="B68" s="64">
        <v>80</v>
      </c>
      <c r="C68" s="7">
        <v>81</v>
      </c>
      <c r="D68" s="56">
        <f t="shared" si="0"/>
        <v>98.8</v>
      </c>
      <c r="E68">
        <v>2013102</v>
      </c>
      <c r="F68" s="74">
        <f t="shared" si="3"/>
        <v>7</v>
      </c>
      <c r="G68">
        <v>137</v>
      </c>
      <c r="I68">
        <f t="shared" si="1"/>
        <v>137</v>
      </c>
      <c r="K68">
        <v>99</v>
      </c>
      <c r="N68">
        <f t="shared" si="6"/>
        <v>99</v>
      </c>
      <c r="O68" s="6" t="s">
        <v>725</v>
      </c>
      <c r="P68">
        <f t="shared" si="11"/>
        <v>75</v>
      </c>
      <c r="Q68" s="57">
        <f t="shared" si="12"/>
        <v>121</v>
      </c>
      <c r="T68" s="74"/>
      <c r="U68" s="74"/>
    </row>
    <row r="69" spans="1:21" ht="18.75" customHeight="1">
      <c r="A69" s="10" t="s">
        <v>428</v>
      </c>
      <c r="B69" s="64">
        <v>137</v>
      </c>
      <c r="C69" s="7">
        <v>62</v>
      </c>
      <c r="D69" s="56">
        <f t="shared" ref="D69:D132" si="13">B69/C69*100</f>
        <v>221</v>
      </c>
      <c r="E69">
        <v>2013150</v>
      </c>
      <c r="F69" s="74">
        <f t="shared" si="3"/>
        <v>7</v>
      </c>
      <c r="G69" s="80">
        <v>381</v>
      </c>
      <c r="H69" s="80"/>
      <c r="I69" s="80">
        <f t="shared" si="1"/>
        <v>381</v>
      </c>
      <c r="K69" s="80">
        <v>364</v>
      </c>
      <c r="L69" s="80"/>
      <c r="M69" s="80"/>
      <c r="N69" s="80">
        <f t="shared" ref="N69:N97" si="14">SUM(K69:M69)</f>
        <v>364</v>
      </c>
      <c r="O69" s="80" t="s">
        <v>724</v>
      </c>
      <c r="P69" s="80">
        <f t="shared" si="11"/>
        <v>36</v>
      </c>
      <c r="Q69" s="81">
        <f t="shared" si="12"/>
        <v>10.4</v>
      </c>
      <c r="T69" s="74"/>
      <c r="U69" s="74"/>
    </row>
    <row r="70" spans="1:21" s="80" customFormat="1" ht="18.75" customHeight="1">
      <c r="A70" s="76" t="s">
        <v>649</v>
      </c>
      <c r="B70" s="77">
        <v>381</v>
      </c>
      <c r="C70" s="78">
        <v>345</v>
      </c>
      <c r="D70" s="79">
        <f t="shared" si="13"/>
        <v>110.4</v>
      </c>
      <c r="E70" s="80">
        <v>20132</v>
      </c>
      <c r="F70" s="74">
        <f t="shared" ref="F70:F133" si="15">LEN(E70)</f>
        <v>5</v>
      </c>
      <c r="G70">
        <v>281</v>
      </c>
      <c r="H70"/>
      <c r="I70">
        <f t="shared" si="1"/>
        <v>281</v>
      </c>
      <c r="J70"/>
      <c r="K70">
        <v>267</v>
      </c>
      <c r="L70"/>
      <c r="M70"/>
      <c r="N70">
        <f t="shared" si="14"/>
        <v>267</v>
      </c>
      <c r="O70" s="6" t="s">
        <v>725</v>
      </c>
      <c r="P70">
        <f t="shared" si="11"/>
        <v>34</v>
      </c>
      <c r="Q70" s="57">
        <f t="shared" si="12"/>
        <v>13.8</v>
      </c>
      <c r="T70" s="74"/>
      <c r="U70" s="74"/>
    </row>
    <row r="71" spans="1:21" ht="18.75" customHeight="1">
      <c r="A71" s="10" t="s">
        <v>412</v>
      </c>
      <c r="B71" s="64">
        <v>281</v>
      </c>
      <c r="C71" s="7">
        <v>247</v>
      </c>
      <c r="D71" s="56">
        <f t="shared" si="13"/>
        <v>113.8</v>
      </c>
      <c r="E71">
        <v>2013201</v>
      </c>
      <c r="F71" s="74">
        <f t="shared" si="15"/>
        <v>7</v>
      </c>
      <c r="G71">
        <v>73</v>
      </c>
      <c r="I71">
        <f t="shared" ref="I71:I138" si="16">SUM(G71:H71)</f>
        <v>73</v>
      </c>
      <c r="K71">
        <v>73</v>
      </c>
      <c r="N71">
        <f t="shared" si="14"/>
        <v>73</v>
      </c>
      <c r="O71" s="6" t="s">
        <v>725</v>
      </c>
      <c r="P71">
        <f t="shared" si="11"/>
        <v>0</v>
      </c>
      <c r="Q71" s="57">
        <f t="shared" si="12"/>
        <v>0</v>
      </c>
      <c r="T71" s="74"/>
      <c r="U71" s="74"/>
    </row>
    <row r="72" spans="1:21" ht="18.75" customHeight="1">
      <c r="A72" s="10" t="s">
        <v>413</v>
      </c>
      <c r="B72" s="64">
        <v>73</v>
      </c>
      <c r="C72" s="7">
        <v>73</v>
      </c>
      <c r="D72" s="56">
        <f t="shared" si="13"/>
        <v>100</v>
      </c>
      <c r="E72">
        <v>2013202</v>
      </c>
      <c r="F72" s="74">
        <f t="shared" si="15"/>
        <v>7</v>
      </c>
      <c r="G72">
        <v>27</v>
      </c>
      <c r="I72">
        <f t="shared" si="16"/>
        <v>27</v>
      </c>
      <c r="K72">
        <v>24</v>
      </c>
      <c r="N72">
        <f t="shared" si="14"/>
        <v>24</v>
      </c>
      <c r="O72" s="6" t="s">
        <v>725</v>
      </c>
      <c r="P72">
        <f t="shared" si="11"/>
        <v>2</v>
      </c>
      <c r="Q72" s="57">
        <f t="shared" si="12"/>
        <v>8</v>
      </c>
      <c r="T72" s="74"/>
      <c r="U72" s="74"/>
    </row>
    <row r="73" spans="1:21" ht="18.75" customHeight="1">
      <c r="A73" s="10" t="s">
        <v>428</v>
      </c>
      <c r="B73" s="64">
        <v>27</v>
      </c>
      <c r="C73" s="7">
        <v>25</v>
      </c>
      <c r="D73" s="56">
        <f t="shared" si="13"/>
        <v>108</v>
      </c>
      <c r="E73">
        <v>2013250</v>
      </c>
      <c r="F73" s="74">
        <f t="shared" si="15"/>
        <v>7</v>
      </c>
      <c r="G73" s="80">
        <v>391</v>
      </c>
      <c r="H73" s="80"/>
      <c r="I73" s="80">
        <f t="shared" si="16"/>
        <v>391</v>
      </c>
      <c r="K73" s="80">
        <v>364</v>
      </c>
      <c r="L73" s="80"/>
      <c r="M73" s="80"/>
      <c r="N73" s="80">
        <f t="shared" si="14"/>
        <v>364</v>
      </c>
      <c r="O73" s="80" t="s">
        <v>724</v>
      </c>
      <c r="P73" s="80">
        <f t="shared" si="11"/>
        <v>64</v>
      </c>
      <c r="Q73" s="81">
        <f t="shared" si="12"/>
        <v>19.600000000000001</v>
      </c>
      <c r="T73" s="74"/>
      <c r="U73" s="74"/>
    </row>
    <row r="74" spans="1:21" s="80" customFormat="1" ht="18.75" customHeight="1">
      <c r="A74" s="76" t="s">
        <v>650</v>
      </c>
      <c r="B74" s="77">
        <v>391</v>
      </c>
      <c r="C74" s="78">
        <v>327</v>
      </c>
      <c r="D74" s="79">
        <f t="shared" si="13"/>
        <v>119.6</v>
      </c>
      <c r="E74" s="80">
        <v>20133</v>
      </c>
      <c r="F74" s="74">
        <f t="shared" si="15"/>
        <v>5</v>
      </c>
      <c r="G74">
        <v>376</v>
      </c>
      <c r="H74"/>
      <c r="I74">
        <f t="shared" si="16"/>
        <v>376</v>
      </c>
      <c r="J74"/>
      <c r="K74">
        <v>350</v>
      </c>
      <c r="L74"/>
      <c r="M74"/>
      <c r="N74">
        <f t="shared" si="14"/>
        <v>350</v>
      </c>
      <c r="O74" s="6" t="s">
        <v>725</v>
      </c>
      <c r="P74">
        <f t="shared" si="11"/>
        <v>64</v>
      </c>
      <c r="Q74" s="57">
        <f t="shared" si="12"/>
        <v>20.5</v>
      </c>
      <c r="T74" s="74"/>
      <c r="U74" s="74"/>
    </row>
    <row r="75" spans="1:21" ht="18.75" customHeight="1">
      <c r="A75" s="10" t="s">
        <v>412</v>
      </c>
      <c r="B75" s="64">
        <v>376</v>
      </c>
      <c r="C75" s="7">
        <v>312</v>
      </c>
      <c r="D75" s="56">
        <f t="shared" si="13"/>
        <v>120.5</v>
      </c>
      <c r="E75">
        <v>2013301</v>
      </c>
      <c r="F75" s="74">
        <f t="shared" si="15"/>
        <v>7</v>
      </c>
      <c r="G75">
        <v>15</v>
      </c>
      <c r="I75">
        <f t="shared" si="16"/>
        <v>15</v>
      </c>
      <c r="K75">
        <v>14</v>
      </c>
      <c r="N75">
        <f t="shared" si="14"/>
        <v>14</v>
      </c>
      <c r="O75" s="6" t="s">
        <v>725</v>
      </c>
      <c r="P75">
        <f t="shared" si="11"/>
        <v>0</v>
      </c>
      <c r="Q75" s="57">
        <f t="shared" ref="Q75:Q106" si="17">P75/C76*100</f>
        <v>0</v>
      </c>
      <c r="T75" s="74"/>
      <c r="U75" s="74"/>
    </row>
    <row r="76" spans="1:21" ht="18.75" customHeight="1">
      <c r="A76" s="10" t="s">
        <v>413</v>
      </c>
      <c r="B76" s="64">
        <v>15</v>
      </c>
      <c r="C76" s="7">
        <v>15</v>
      </c>
      <c r="D76" s="56">
        <f t="shared" si="13"/>
        <v>100</v>
      </c>
      <c r="E76">
        <v>2013302</v>
      </c>
      <c r="F76" s="74">
        <f t="shared" si="15"/>
        <v>7</v>
      </c>
      <c r="G76" s="80">
        <v>407</v>
      </c>
      <c r="H76" s="80"/>
      <c r="I76" s="80">
        <f t="shared" si="16"/>
        <v>407</v>
      </c>
      <c r="K76" s="80">
        <v>383</v>
      </c>
      <c r="L76" s="80"/>
      <c r="M76" s="80"/>
      <c r="N76" s="80">
        <f t="shared" si="14"/>
        <v>383</v>
      </c>
      <c r="O76" s="80" t="s">
        <v>724</v>
      </c>
      <c r="P76" s="80">
        <f t="shared" si="11"/>
        <v>31</v>
      </c>
      <c r="Q76" s="81">
        <f t="shared" si="17"/>
        <v>8.1999999999999993</v>
      </c>
      <c r="T76" s="74"/>
      <c r="U76" s="74"/>
    </row>
    <row r="77" spans="1:21" s="80" customFormat="1" ht="18.75" customHeight="1">
      <c r="A77" s="76" t="s">
        <v>651</v>
      </c>
      <c r="B77" s="77">
        <v>407</v>
      </c>
      <c r="C77" s="78">
        <v>376</v>
      </c>
      <c r="D77" s="79">
        <f t="shared" si="13"/>
        <v>108.2</v>
      </c>
      <c r="E77" s="80">
        <v>20134</v>
      </c>
      <c r="F77" s="74">
        <f t="shared" si="15"/>
        <v>5</v>
      </c>
      <c r="G77">
        <v>159</v>
      </c>
      <c r="H77"/>
      <c r="I77">
        <f t="shared" si="16"/>
        <v>159</v>
      </c>
      <c r="J77"/>
      <c r="K77">
        <v>145</v>
      </c>
      <c r="L77"/>
      <c r="M77"/>
      <c r="N77">
        <f t="shared" si="14"/>
        <v>145</v>
      </c>
      <c r="O77" s="6" t="s">
        <v>725</v>
      </c>
      <c r="P77">
        <f t="shared" si="11"/>
        <v>18</v>
      </c>
      <c r="Q77" s="57">
        <f t="shared" si="17"/>
        <v>12.8</v>
      </c>
      <c r="T77" s="74"/>
      <c r="U77" s="74"/>
    </row>
    <row r="78" spans="1:21" ht="18.75" customHeight="1">
      <c r="A78" s="10" t="s">
        <v>412</v>
      </c>
      <c r="B78" s="64">
        <v>159</v>
      </c>
      <c r="C78" s="7">
        <v>141</v>
      </c>
      <c r="D78" s="56">
        <f t="shared" si="13"/>
        <v>112.8</v>
      </c>
      <c r="E78">
        <v>2013401</v>
      </c>
      <c r="F78" s="74">
        <f t="shared" si="15"/>
        <v>7</v>
      </c>
      <c r="G78">
        <v>97</v>
      </c>
      <c r="I78">
        <f t="shared" si="16"/>
        <v>97</v>
      </c>
      <c r="K78">
        <v>97</v>
      </c>
      <c r="N78">
        <f t="shared" si="14"/>
        <v>97</v>
      </c>
      <c r="O78" s="6" t="s">
        <v>725</v>
      </c>
      <c r="P78">
        <f t="shared" si="11"/>
        <v>0</v>
      </c>
      <c r="Q78" s="57">
        <f t="shared" si="17"/>
        <v>0</v>
      </c>
      <c r="T78" s="74"/>
      <c r="U78" s="74"/>
    </row>
    <row r="79" spans="1:21" ht="18.75" customHeight="1">
      <c r="A79" s="10" t="s">
        <v>413</v>
      </c>
      <c r="B79" s="64">
        <v>97</v>
      </c>
      <c r="C79" s="7">
        <v>97</v>
      </c>
      <c r="D79" s="56">
        <f t="shared" si="13"/>
        <v>100</v>
      </c>
      <c r="E79">
        <v>2013402</v>
      </c>
      <c r="F79" s="74">
        <f t="shared" si="15"/>
        <v>7</v>
      </c>
      <c r="G79">
        <v>109</v>
      </c>
      <c r="I79">
        <f t="shared" si="16"/>
        <v>109</v>
      </c>
      <c r="K79">
        <v>120</v>
      </c>
      <c r="N79">
        <f t="shared" si="14"/>
        <v>120</v>
      </c>
      <c r="O79" s="6" t="s">
        <v>725</v>
      </c>
      <c r="P79">
        <f t="shared" si="11"/>
        <v>-11</v>
      </c>
      <c r="Q79" s="57">
        <f t="shared" si="17"/>
        <v>-9.1999999999999993</v>
      </c>
      <c r="T79" s="74"/>
      <c r="U79" s="74"/>
    </row>
    <row r="80" spans="1:21" ht="18.75" customHeight="1">
      <c r="A80" s="10" t="s">
        <v>433</v>
      </c>
      <c r="B80" s="64">
        <v>109</v>
      </c>
      <c r="C80" s="7">
        <v>120</v>
      </c>
      <c r="D80" s="56">
        <f t="shared" si="13"/>
        <v>90.8</v>
      </c>
      <c r="E80">
        <v>2013404</v>
      </c>
      <c r="F80" s="74">
        <f t="shared" si="15"/>
        <v>7</v>
      </c>
      <c r="G80">
        <v>42</v>
      </c>
      <c r="I80">
        <f t="shared" si="16"/>
        <v>42</v>
      </c>
      <c r="K80">
        <v>21</v>
      </c>
      <c r="N80">
        <f t="shared" si="14"/>
        <v>21</v>
      </c>
      <c r="O80" s="6" t="s">
        <v>725</v>
      </c>
      <c r="P80">
        <f t="shared" si="11"/>
        <v>24</v>
      </c>
      <c r="Q80" s="57">
        <f t="shared" si="17"/>
        <v>133.30000000000001</v>
      </c>
      <c r="T80" s="74"/>
      <c r="U80" s="74"/>
    </row>
    <row r="81" spans="1:21" ht="18.75" customHeight="1">
      <c r="A81" s="10" t="s">
        <v>423</v>
      </c>
      <c r="B81" s="64">
        <v>42</v>
      </c>
      <c r="C81" s="7">
        <v>18</v>
      </c>
      <c r="D81" s="56">
        <f t="shared" si="13"/>
        <v>233.3</v>
      </c>
      <c r="E81">
        <v>2013450</v>
      </c>
      <c r="F81" s="74">
        <f t="shared" si="15"/>
        <v>7</v>
      </c>
      <c r="G81" s="80">
        <v>740</v>
      </c>
      <c r="H81" s="80"/>
      <c r="I81" s="80">
        <f t="shared" si="16"/>
        <v>740</v>
      </c>
      <c r="K81" s="80">
        <v>733</v>
      </c>
      <c r="L81" s="80"/>
      <c r="M81" s="80"/>
      <c r="N81" s="80">
        <f t="shared" si="14"/>
        <v>733</v>
      </c>
      <c r="O81" s="80" t="s">
        <v>724</v>
      </c>
      <c r="P81" s="80">
        <f t="shared" si="11"/>
        <v>70</v>
      </c>
      <c r="Q81" s="81">
        <f t="shared" si="17"/>
        <v>10.4</v>
      </c>
      <c r="T81" s="74"/>
      <c r="U81" s="74"/>
    </row>
    <row r="82" spans="1:21" s="80" customFormat="1" ht="18.75" customHeight="1">
      <c r="A82" s="76" t="s">
        <v>652</v>
      </c>
      <c r="B82" s="77">
        <v>740</v>
      </c>
      <c r="C82" s="78">
        <v>670</v>
      </c>
      <c r="D82" s="79">
        <f t="shared" si="13"/>
        <v>110.4</v>
      </c>
      <c r="E82" s="80">
        <v>20136</v>
      </c>
      <c r="F82" s="74">
        <f t="shared" si="15"/>
        <v>5</v>
      </c>
      <c r="G82">
        <v>621</v>
      </c>
      <c r="H82"/>
      <c r="I82">
        <f t="shared" si="16"/>
        <v>621</v>
      </c>
      <c r="J82"/>
      <c r="K82">
        <v>609</v>
      </c>
      <c r="L82"/>
      <c r="M82"/>
      <c r="N82">
        <f t="shared" si="14"/>
        <v>609</v>
      </c>
      <c r="O82" s="6" t="s">
        <v>725</v>
      </c>
      <c r="P82">
        <f t="shared" si="11"/>
        <v>76</v>
      </c>
      <c r="Q82" s="57">
        <f t="shared" si="17"/>
        <v>13.9</v>
      </c>
      <c r="T82" s="74"/>
      <c r="U82" s="74"/>
    </row>
    <row r="83" spans="1:21" ht="18.75" customHeight="1">
      <c r="A83" s="10" t="s">
        <v>412</v>
      </c>
      <c r="B83" s="64">
        <v>621</v>
      </c>
      <c r="C83" s="7">
        <v>545</v>
      </c>
      <c r="D83" s="56">
        <f t="shared" si="13"/>
        <v>113.9</v>
      </c>
      <c r="E83">
        <v>2013601</v>
      </c>
      <c r="F83" s="74">
        <f t="shared" si="15"/>
        <v>7</v>
      </c>
      <c r="G83">
        <v>62</v>
      </c>
      <c r="I83">
        <f t="shared" si="16"/>
        <v>62</v>
      </c>
      <c r="K83">
        <v>61</v>
      </c>
      <c r="N83">
        <f t="shared" si="14"/>
        <v>61</v>
      </c>
      <c r="O83" s="6" t="s">
        <v>725</v>
      </c>
      <c r="P83">
        <f t="shared" si="11"/>
        <v>1</v>
      </c>
      <c r="Q83" s="57">
        <f t="shared" si="17"/>
        <v>1.6</v>
      </c>
      <c r="T83" s="74"/>
      <c r="U83" s="74"/>
    </row>
    <row r="84" spans="1:21" ht="18.75" customHeight="1">
      <c r="A84" s="10" t="s">
        <v>413</v>
      </c>
      <c r="B84" s="64">
        <v>62</v>
      </c>
      <c r="C84" s="7">
        <v>61</v>
      </c>
      <c r="D84" s="56">
        <f t="shared" si="13"/>
        <v>101.6</v>
      </c>
      <c r="E84">
        <v>2013602</v>
      </c>
      <c r="F84" s="74">
        <f t="shared" si="15"/>
        <v>7</v>
      </c>
      <c r="G84">
        <v>57</v>
      </c>
      <c r="I84">
        <f t="shared" si="16"/>
        <v>57</v>
      </c>
      <c r="K84">
        <v>63</v>
      </c>
      <c r="N84">
        <f t="shared" si="14"/>
        <v>63</v>
      </c>
      <c r="O84" s="6" t="s">
        <v>725</v>
      </c>
      <c r="P84">
        <f t="shared" si="11"/>
        <v>-7</v>
      </c>
      <c r="Q84" s="57">
        <f t="shared" si="17"/>
        <v>-10.9</v>
      </c>
      <c r="T84" s="74"/>
      <c r="U84" s="74"/>
    </row>
    <row r="85" spans="1:21" ht="18.75" customHeight="1">
      <c r="A85" s="10" t="s">
        <v>428</v>
      </c>
      <c r="B85" s="64">
        <v>57</v>
      </c>
      <c r="C85" s="7">
        <v>64</v>
      </c>
      <c r="D85" s="56">
        <f t="shared" si="13"/>
        <v>89.1</v>
      </c>
      <c r="E85">
        <v>2013650</v>
      </c>
      <c r="F85" s="74">
        <f t="shared" si="15"/>
        <v>7</v>
      </c>
      <c r="G85" s="80">
        <v>58</v>
      </c>
      <c r="H85" s="80"/>
      <c r="I85" s="80">
        <f t="shared" si="16"/>
        <v>58</v>
      </c>
      <c r="K85" s="80">
        <v>56</v>
      </c>
      <c r="L85" s="80"/>
      <c r="M85" s="80"/>
      <c r="N85" s="80">
        <f t="shared" si="14"/>
        <v>56</v>
      </c>
      <c r="O85" s="80" t="s">
        <v>723</v>
      </c>
      <c r="P85" s="80">
        <f t="shared" si="11"/>
        <v>-7</v>
      </c>
      <c r="Q85" s="81">
        <f t="shared" si="17"/>
        <v>-10.8</v>
      </c>
      <c r="T85" s="74"/>
      <c r="U85" s="74"/>
    </row>
    <row r="86" spans="1:21" s="80" customFormat="1" ht="18.75" customHeight="1">
      <c r="A86" s="76" t="s">
        <v>653</v>
      </c>
      <c r="B86" s="77">
        <v>58</v>
      </c>
      <c r="C86" s="78">
        <v>65</v>
      </c>
      <c r="D86" s="79">
        <f t="shared" si="13"/>
        <v>89.2</v>
      </c>
      <c r="E86" s="80">
        <v>20138</v>
      </c>
      <c r="F86" s="74">
        <f t="shared" si="15"/>
        <v>5</v>
      </c>
      <c r="G86">
        <v>55</v>
      </c>
      <c r="H86"/>
      <c r="I86">
        <f t="shared" si="16"/>
        <v>55</v>
      </c>
      <c r="J86"/>
      <c r="K86">
        <v>53</v>
      </c>
      <c r="L86"/>
      <c r="M86"/>
      <c r="N86">
        <f t="shared" si="14"/>
        <v>53</v>
      </c>
      <c r="O86" s="6" t="s">
        <v>725</v>
      </c>
      <c r="P86">
        <f t="shared" si="11"/>
        <v>-7</v>
      </c>
      <c r="Q86" s="57">
        <f t="shared" si="17"/>
        <v>-11.3</v>
      </c>
      <c r="T86" s="74"/>
      <c r="U86" s="74"/>
    </row>
    <row r="87" spans="1:21" ht="18.75" customHeight="1">
      <c r="A87" s="10" t="s">
        <v>434</v>
      </c>
      <c r="B87" s="64">
        <v>55</v>
      </c>
      <c r="C87" s="7">
        <v>62</v>
      </c>
      <c r="D87" s="56">
        <f t="shared" si="13"/>
        <v>88.7</v>
      </c>
      <c r="E87">
        <v>2013806</v>
      </c>
      <c r="F87" s="74">
        <f t="shared" si="15"/>
        <v>7</v>
      </c>
      <c r="G87">
        <v>3</v>
      </c>
      <c r="I87">
        <f t="shared" si="16"/>
        <v>3</v>
      </c>
      <c r="K87">
        <v>3</v>
      </c>
      <c r="N87">
        <f t="shared" si="14"/>
        <v>3</v>
      </c>
      <c r="O87" s="6" t="s">
        <v>725</v>
      </c>
      <c r="P87">
        <f t="shared" si="11"/>
        <v>0</v>
      </c>
      <c r="Q87" s="57">
        <f t="shared" si="17"/>
        <v>0</v>
      </c>
      <c r="T87" s="74"/>
      <c r="U87" s="74"/>
    </row>
    <row r="88" spans="1:21" ht="18.75" customHeight="1">
      <c r="A88" s="10" t="s">
        <v>435</v>
      </c>
      <c r="B88" s="64">
        <v>3</v>
      </c>
      <c r="C88" s="7">
        <v>3</v>
      </c>
      <c r="D88" s="56">
        <f t="shared" si="13"/>
        <v>100</v>
      </c>
      <c r="E88">
        <v>2013899</v>
      </c>
      <c r="F88" s="74">
        <f t="shared" si="15"/>
        <v>7</v>
      </c>
      <c r="G88" s="74">
        <v>204</v>
      </c>
      <c r="H88" s="74"/>
      <c r="I88" s="74">
        <f t="shared" si="16"/>
        <v>204</v>
      </c>
      <c r="K88" s="74">
        <v>182</v>
      </c>
      <c r="L88" s="74"/>
      <c r="M88" s="74"/>
      <c r="N88" s="74">
        <f t="shared" si="14"/>
        <v>182</v>
      </c>
      <c r="O88" s="74" t="s">
        <v>722</v>
      </c>
      <c r="P88" s="74">
        <f t="shared" si="11"/>
        <v>31</v>
      </c>
      <c r="Q88" s="75">
        <f t="shared" si="17"/>
        <v>17.899999999999999</v>
      </c>
      <c r="T88" s="74"/>
      <c r="U88" s="74"/>
    </row>
    <row r="89" spans="1:21" s="74" customFormat="1" ht="18.75" customHeight="1">
      <c r="A89" s="70" t="s">
        <v>436</v>
      </c>
      <c r="B89" s="71">
        <v>204</v>
      </c>
      <c r="C89" s="72">
        <v>173</v>
      </c>
      <c r="D89" s="73">
        <f t="shared" si="13"/>
        <v>117.9</v>
      </c>
      <c r="E89" s="74">
        <v>203</v>
      </c>
      <c r="F89" s="74">
        <f t="shared" si="15"/>
        <v>3</v>
      </c>
      <c r="G89" s="80">
        <v>204</v>
      </c>
      <c r="H89" s="80"/>
      <c r="I89" s="80">
        <f t="shared" si="16"/>
        <v>204</v>
      </c>
      <c r="J89"/>
      <c r="K89" s="80">
        <v>182</v>
      </c>
      <c r="L89" s="80"/>
      <c r="M89" s="80"/>
      <c r="N89" s="80">
        <f t="shared" si="14"/>
        <v>182</v>
      </c>
      <c r="O89" s="80" t="s">
        <v>724</v>
      </c>
      <c r="P89" s="80">
        <f t="shared" si="11"/>
        <v>31</v>
      </c>
      <c r="Q89" s="81">
        <f t="shared" si="17"/>
        <v>17.899999999999999</v>
      </c>
    </row>
    <row r="90" spans="1:21" s="80" customFormat="1" ht="18.75" customHeight="1">
      <c r="A90" s="76" t="s">
        <v>437</v>
      </c>
      <c r="B90" s="77">
        <v>204</v>
      </c>
      <c r="C90" s="78">
        <v>173</v>
      </c>
      <c r="D90" s="79">
        <f t="shared" si="13"/>
        <v>117.9</v>
      </c>
      <c r="E90" s="80">
        <v>20306</v>
      </c>
      <c r="F90" s="74">
        <f t="shared" si="15"/>
        <v>5</v>
      </c>
      <c r="G90">
        <v>204</v>
      </c>
      <c r="H90"/>
      <c r="I90">
        <f t="shared" si="16"/>
        <v>204</v>
      </c>
      <c r="J90"/>
      <c r="K90">
        <v>182</v>
      </c>
      <c r="L90"/>
      <c r="M90"/>
      <c r="N90">
        <f t="shared" si="14"/>
        <v>182</v>
      </c>
      <c r="O90" s="6" t="s">
        <v>725</v>
      </c>
      <c r="P90">
        <f t="shared" si="11"/>
        <v>31</v>
      </c>
      <c r="Q90" s="57">
        <f t="shared" si="17"/>
        <v>17.899999999999999</v>
      </c>
      <c r="T90" s="74"/>
      <c r="U90" s="74"/>
    </row>
    <row r="91" spans="1:21" ht="18.75" customHeight="1">
      <c r="A91" s="10" t="s">
        <v>438</v>
      </c>
      <c r="B91" s="64">
        <v>204</v>
      </c>
      <c r="C91" s="7">
        <v>173</v>
      </c>
      <c r="D91" s="56">
        <f t="shared" si="13"/>
        <v>117.9</v>
      </c>
      <c r="E91">
        <v>2030607</v>
      </c>
      <c r="F91" s="74">
        <f t="shared" si="15"/>
        <v>7</v>
      </c>
      <c r="G91" s="74">
        <v>1237</v>
      </c>
      <c r="H91" s="74">
        <v>36</v>
      </c>
      <c r="I91" s="74">
        <f t="shared" si="16"/>
        <v>1273</v>
      </c>
      <c r="K91" s="74">
        <v>1242</v>
      </c>
      <c r="L91" s="74">
        <v>18</v>
      </c>
      <c r="M91" s="74"/>
      <c r="N91" s="74">
        <f t="shared" si="14"/>
        <v>1260</v>
      </c>
      <c r="O91" s="74" t="s">
        <v>722</v>
      </c>
      <c r="P91" s="74">
        <f t="shared" si="11"/>
        <v>67</v>
      </c>
      <c r="Q91" s="75">
        <f t="shared" si="17"/>
        <v>5.6</v>
      </c>
      <c r="T91" s="74"/>
      <c r="U91" s="74"/>
    </row>
    <row r="92" spans="1:21" s="74" customFormat="1" ht="18.75" customHeight="1">
      <c r="A92" s="70" t="s">
        <v>439</v>
      </c>
      <c r="B92" s="71">
        <v>1273</v>
      </c>
      <c r="C92" s="72">
        <v>1206</v>
      </c>
      <c r="D92" s="73">
        <f t="shared" si="13"/>
        <v>105.6</v>
      </c>
      <c r="E92" s="74">
        <v>204</v>
      </c>
      <c r="F92" s="74">
        <f t="shared" si="15"/>
        <v>3</v>
      </c>
      <c r="G92" s="80">
        <v>893</v>
      </c>
      <c r="H92" s="80">
        <v>36</v>
      </c>
      <c r="I92" s="80">
        <f t="shared" si="16"/>
        <v>929</v>
      </c>
      <c r="J92"/>
      <c r="K92" s="80">
        <v>911</v>
      </c>
      <c r="L92" s="80">
        <v>18</v>
      </c>
      <c r="M92" s="80"/>
      <c r="N92" s="80">
        <f t="shared" si="14"/>
        <v>929</v>
      </c>
      <c r="O92" s="80" t="s">
        <v>724</v>
      </c>
      <c r="P92" s="80">
        <f t="shared" si="11"/>
        <v>55</v>
      </c>
      <c r="Q92" s="81">
        <f t="shared" si="17"/>
        <v>6.3</v>
      </c>
      <c r="S92"/>
    </row>
    <row r="93" spans="1:21" s="80" customFormat="1" ht="18.75" customHeight="1">
      <c r="A93" s="76" t="s">
        <v>440</v>
      </c>
      <c r="B93" s="77">
        <v>929</v>
      </c>
      <c r="C93" s="78">
        <v>874</v>
      </c>
      <c r="D93" s="79">
        <f t="shared" si="13"/>
        <v>106.3</v>
      </c>
      <c r="E93" s="80">
        <v>20406</v>
      </c>
      <c r="F93" s="74">
        <f t="shared" si="15"/>
        <v>5</v>
      </c>
      <c r="G93">
        <v>686</v>
      </c>
      <c r="H93"/>
      <c r="I93">
        <f t="shared" si="16"/>
        <v>686</v>
      </c>
      <c r="J93"/>
      <c r="K93">
        <v>735</v>
      </c>
      <c r="L93"/>
      <c r="M93"/>
      <c r="N93">
        <f t="shared" si="14"/>
        <v>735</v>
      </c>
      <c r="O93" s="6" t="s">
        <v>725</v>
      </c>
      <c r="P93">
        <f t="shared" si="11"/>
        <v>8</v>
      </c>
      <c r="Q93" s="57">
        <f t="shared" si="17"/>
        <v>1.2</v>
      </c>
      <c r="R93" s="74"/>
      <c r="S93"/>
      <c r="T93" s="74"/>
      <c r="U93" s="74"/>
    </row>
    <row r="94" spans="1:21" ht="18.75" customHeight="1">
      <c r="A94" s="10" t="s">
        <v>412</v>
      </c>
      <c r="B94" s="64">
        <v>686</v>
      </c>
      <c r="C94" s="7">
        <v>678</v>
      </c>
      <c r="D94" s="56">
        <f t="shared" si="13"/>
        <v>101.2</v>
      </c>
      <c r="E94">
        <v>2040601</v>
      </c>
      <c r="F94" s="74">
        <f t="shared" si="15"/>
        <v>7</v>
      </c>
      <c r="G94">
        <v>70</v>
      </c>
      <c r="I94">
        <f t="shared" si="16"/>
        <v>70</v>
      </c>
      <c r="K94">
        <v>64</v>
      </c>
      <c r="N94">
        <f t="shared" si="14"/>
        <v>64</v>
      </c>
      <c r="O94" s="6" t="s">
        <v>725</v>
      </c>
      <c r="P94">
        <f t="shared" si="11"/>
        <v>5</v>
      </c>
      <c r="Q94" s="57">
        <f t="shared" si="17"/>
        <v>7.7</v>
      </c>
      <c r="T94" s="74"/>
      <c r="U94" s="74"/>
    </row>
    <row r="95" spans="1:21" ht="18.75" customHeight="1">
      <c r="A95" s="10" t="s">
        <v>441</v>
      </c>
      <c r="B95" s="64">
        <v>70</v>
      </c>
      <c r="C95" s="7">
        <v>65</v>
      </c>
      <c r="D95" s="56">
        <f t="shared" si="13"/>
        <v>107.7</v>
      </c>
      <c r="E95">
        <v>2040604</v>
      </c>
      <c r="F95" s="74">
        <f t="shared" si="15"/>
        <v>7</v>
      </c>
      <c r="G95">
        <v>55</v>
      </c>
      <c r="I95">
        <f t="shared" si="16"/>
        <v>55</v>
      </c>
      <c r="K95">
        <v>35</v>
      </c>
      <c r="N95">
        <f t="shared" si="14"/>
        <v>35</v>
      </c>
      <c r="O95" s="6" t="s">
        <v>725</v>
      </c>
      <c r="P95">
        <f t="shared" si="11"/>
        <v>20</v>
      </c>
      <c r="Q95" s="57">
        <f t="shared" si="17"/>
        <v>57.1</v>
      </c>
      <c r="T95" s="74"/>
      <c r="U95" s="74"/>
    </row>
    <row r="96" spans="1:21" ht="18.75" customHeight="1">
      <c r="A96" s="10" t="s">
        <v>442</v>
      </c>
      <c r="B96" s="64">
        <v>55</v>
      </c>
      <c r="C96" s="7">
        <v>35</v>
      </c>
      <c r="D96" s="56">
        <f t="shared" si="13"/>
        <v>157.1</v>
      </c>
      <c r="E96">
        <v>2040605</v>
      </c>
      <c r="F96" s="74">
        <f t="shared" si="15"/>
        <v>7</v>
      </c>
      <c r="G96">
        <v>82</v>
      </c>
      <c r="H96">
        <v>11</v>
      </c>
      <c r="I96">
        <f t="shared" si="16"/>
        <v>93</v>
      </c>
      <c r="K96">
        <v>77</v>
      </c>
      <c r="L96">
        <v>12</v>
      </c>
      <c r="N96">
        <f t="shared" si="14"/>
        <v>89</v>
      </c>
      <c r="O96" s="6" t="s">
        <v>725</v>
      </c>
      <c r="P96">
        <f t="shared" si="11"/>
        <v>3</v>
      </c>
      <c r="Q96" s="57">
        <f t="shared" si="17"/>
        <v>3.3</v>
      </c>
      <c r="T96" s="74"/>
      <c r="U96" s="74"/>
    </row>
    <row r="97" spans="1:21" ht="18.75" customHeight="1">
      <c r="A97" s="10" t="s">
        <v>443</v>
      </c>
      <c r="B97" s="64">
        <v>93</v>
      </c>
      <c r="C97" s="7">
        <v>90</v>
      </c>
      <c r="D97" s="56">
        <f t="shared" si="13"/>
        <v>103.3</v>
      </c>
      <c r="E97">
        <v>2040607</v>
      </c>
      <c r="F97" s="74">
        <f t="shared" si="15"/>
        <v>7</v>
      </c>
      <c r="G97">
        <v>0</v>
      </c>
      <c r="H97">
        <v>5</v>
      </c>
      <c r="I97">
        <f t="shared" si="16"/>
        <v>5</v>
      </c>
      <c r="L97">
        <v>6</v>
      </c>
      <c r="N97">
        <f t="shared" si="14"/>
        <v>6</v>
      </c>
      <c r="O97" s="6" t="s">
        <v>725</v>
      </c>
      <c r="P97">
        <f t="shared" si="11"/>
        <v>-1</v>
      </c>
      <c r="Q97" s="57">
        <f t="shared" si="17"/>
        <v>-16.7</v>
      </c>
      <c r="R97" s="74"/>
      <c r="T97" s="74"/>
      <c r="U97" s="74"/>
    </row>
    <row r="98" spans="1:21" ht="18.75" customHeight="1">
      <c r="A98" s="10" t="s">
        <v>569</v>
      </c>
      <c r="B98" s="64">
        <v>5</v>
      </c>
      <c r="C98" s="7">
        <v>6</v>
      </c>
      <c r="D98" s="56">
        <f t="shared" si="13"/>
        <v>83.3</v>
      </c>
      <c r="E98">
        <v>2040610</v>
      </c>
      <c r="F98" s="74">
        <f t="shared" si="15"/>
        <v>7</v>
      </c>
      <c r="G98">
        <v>0</v>
      </c>
      <c r="H98">
        <v>20</v>
      </c>
      <c r="I98">
        <f t="shared" si="16"/>
        <v>20</v>
      </c>
      <c r="O98" s="6" t="s">
        <v>725</v>
      </c>
      <c r="P98">
        <f t="shared" si="11"/>
        <v>20</v>
      </c>
      <c r="R98" s="74"/>
      <c r="S98" s="80"/>
      <c r="T98" s="74"/>
      <c r="U98" s="74"/>
    </row>
    <row r="99" spans="1:21" ht="18.75" customHeight="1">
      <c r="A99" s="10" t="s">
        <v>571</v>
      </c>
      <c r="B99" s="64">
        <v>20</v>
      </c>
      <c r="C99" s="7">
        <v>0</v>
      </c>
      <c r="D99" s="56"/>
      <c r="E99">
        <v>2040699</v>
      </c>
      <c r="F99" s="74">
        <f t="shared" si="15"/>
        <v>7</v>
      </c>
      <c r="G99" s="80">
        <v>344</v>
      </c>
      <c r="H99" s="80"/>
      <c r="I99" s="80">
        <f t="shared" si="16"/>
        <v>344</v>
      </c>
      <c r="K99" s="80">
        <v>331</v>
      </c>
      <c r="L99" s="80"/>
      <c r="M99" s="80"/>
      <c r="N99" s="80">
        <f t="shared" ref="N99:N132" si="18">SUM(K99:M99)</f>
        <v>331</v>
      </c>
      <c r="O99" s="80" t="s">
        <v>724</v>
      </c>
      <c r="P99" s="80">
        <f t="shared" si="11"/>
        <v>12</v>
      </c>
      <c r="Q99" s="81">
        <f t="shared" ref="Q99:Q132" si="19">P99/C100*100</f>
        <v>3.6</v>
      </c>
      <c r="T99" s="74"/>
      <c r="U99" s="74"/>
    </row>
    <row r="100" spans="1:21" s="80" customFormat="1" ht="18.75" customHeight="1">
      <c r="A100" s="76" t="s">
        <v>444</v>
      </c>
      <c r="B100" s="77">
        <v>344</v>
      </c>
      <c r="C100" s="78">
        <v>332</v>
      </c>
      <c r="D100" s="79">
        <f t="shared" si="13"/>
        <v>103.6</v>
      </c>
      <c r="E100" s="80">
        <v>20499</v>
      </c>
      <c r="F100" s="74">
        <f t="shared" si="15"/>
        <v>5</v>
      </c>
      <c r="G100">
        <v>344</v>
      </c>
      <c r="H100"/>
      <c r="I100">
        <f t="shared" si="16"/>
        <v>344</v>
      </c>
      <c r="J100"/>
      <c r="K100">
        <v>331</v>
      </c>
      <c r="L100"/>
      <c r="M100"/>
      <c r="N100">
        <f t="shared" si="18"/>
        <v>331</v>
      </c>
      <c r="O100" s="6" t="s">
        <v>725</v>
      </c>
      <c r="P100">
        <f t="shared" si="11"/>
        <v>12</v>
      </c>
      <c r="Q100" s="57">
        <f t="shared" si="19"/>
        <v>3.6</v>
      </c>
      <c r="T100" s="74"/>
      <c r="U100" s="74"/>
    </row>
    <row r="101" spans="1:21" ht="18.75" customHeight="1">
      <c r="A101" s="10" t="s">
        <v>445</v>
      </c>
      <c r="B101" s="64">
        <v>344</v>
      </c>
      <c r="C101" s="7">
        <v>332</v>
      </c>
      <c r="D101" s="56">
        <f t="shared" si="13"/>
        <v>103.6</v>
      </c>
      <c r="E101">
        <v>2049901</v>
      </c>
      <c r="F101" s="74">
        <f t="shared" si="15"/>
        <v>7</v>
      </c>
      <c r="G101" s="74">
        <v>39321</v>
      </c>
      <c r="H101" s="74">
        <v>763</v>
      </c>
      <c r="I101" s="74">
        <f t="shared" si="16"/>
        <v>40084</v>
      </c>
      <c r="K101" s="74">
        <v>38684</v>
      </c>
      <c r="L101" s="74">
        <v>1152</v>
      </c>
      <c r="M101" s="74">
        <v>4000</v>
      </c>
      <c r="N101" s="74">
        <f t="shared" si="18"/>
        <v>43836</v>
      </c>
      <c r="O101" s="74" t="s">
        <v>722</v>
      </c>
      <c r="P101" s="74">
        <f t="shared" si="11"/>
        <v>-2338</v>
      </c>
      <c r="Q101" s="75">
        <f t="shared" si="19"/>
        <v>-5.5</v>
      </c>
      <c r="T101" s="74"/>
      <c r="U101" s="74"/>
    </row>
    <row r="102" spans="1:21" s="74" customFormat="1" ht="18.75" customHeight="1">
      <c r="A102" s="70" t="s">
        <v>446</v>
      </c>
      <c r="B102" s="71">
        <v>40084</v>
      </c>
      <c r="C102" s="72">
        <v>42422</v>
      </c>
      <c r="D102" s="73">
        <f t="shared" si="13"/>
        <v>94.5</v>
      </c>
      <c r="E102" s="74">
        <v>205</v>
      </c>
      <c r="F102" s="74">
        <f t="shared" si="15"/>
        <v>3</v>
      </c>
      <c r="G102" s="80">
        <v>1088</v>
      </c>
      <c r="H102" s="80"/>
      <c r="I102" s="80">
        <f t="shared" si="16"/>
        <v>1088</v>
      </c>
      <c r="J102"/>
      <c r="K102" s="80">
        <v>1167</v>
      </c>
      <c r="L102" s="80"/>
      <c r="M102" s="80"/>
      <c r="N102" s="80">
        <f t="shared" si="18"/>
        <v>1167</v>
      </c>
      <c r="O102" s="80" t="s">
        <v>724</v>
      </c>
      <c r="P102" s="80">
        <f t="shared" si="11"/>
        <v>65</v>
      </c>
      <c r="Q102" s="81">
        <f t="shared" si="19"/>
        <v>6.4</v>
      </c>
      <c r="S102"/>
    </row>
    <row r="103" spans="1:21" s="80" customFormat="1" ht="18.75" customHeight="1">
      <c r="A103" s="76" t="s">
        <v>447</v>
      </c>
      <c r="B103" s="77">
        <v>1088</v>
      </c>
      <c r="C103" s="78">
        <v>1023</v>
      </c>
      <c r="D103" s="79">
        <f t="shared" si="13"/>
        <v>106.4</v>
      </c>
      <c r="E103" s="80">
        <v>20501</v>
      </c>
      <c r="F103" s="74">
        <f t="shared" si="15"/>
        <v>5</v>
      </c>
      <c r="G103">
        <v>164</v>
      </c>
      <c r="H103"/>
      <c r="I103">
        <f t="shared" si="16"/>
        <v>164</v>
      </c>
      <c r="J103"/>
      <c r="K103">
        <v>264</v>
      </c>
      <c r="L103"/>
      <c r="M103"/>
      <c r="N103">
        <f t="shared" si="18"/>
        <v>264</v>
      </c>
      <c r="O103" s="6" t="s">
        <v>725</v>
      </c>
      <c r="P103">
        <f t="shared" si="11"/>
        <v>-89</v>
      </c>
      <c r="Q103" s="57">
        <f t="shared" si="19"/>
        <v>-35.200000000000003</v>
      </c>
      <c r="T103" s="74"/>
      <c r="U103" s="74"/>
    </row>
    <row r="104" spans="1:21" ht="18.75" customHeight="1">
      <c r="A104" s="10" t="s">
        <v>412</v>
      </c>
      <c r="B104" s="64">
        <v>164</v>
      </c>
      <c r="C104" s="7">
        <v>253</v>
      </c>
      <c r="D104" s="56">
        <f t="shared" si="13"/>
        <v>64.8</v>
      </c>
      <c r="E104">
        <v>2050101</v>
      </c>
      <c r="F104" s="74">
        <f t="shared" si="15"/>
        <v>7</v>
      </c>
      <c r="G104">
        <v>924</v>
      </c>
      <c r="I104">
        <f t="shared" si="16"/>
        <v>924</v>
      </c>
      <c r="K104">
        <v>903</v>
      </c>
      <c r="N104">
        <f t="shared" si="18"/>
        <v>903</v>
      </c>
      <c r="O104" s="6" t="s">
        <v>725</v>
      </c>
      <c r="P104">
        <f t="shared" si="11"/>
        <v>154</v>
      </c>
      <c r="Q104" s="57">
        <f t="shared" si="19"/>
        <v>20</v>
      </c>
      <c r="T104" s="74"/>
      <c r="U104" s="74"/>
    </row>
    <row r="105" spans="1:21" ht="18.75" customHeight="1">
      <c r="A105" s="10" t="s">
        <v>448</v>
      </c>
      <c r="B105" s="64">
        <v>924</v>
      </c>
      <c r="C105" s="7">
        <v>770</v>
      </c>
      <c r="D105" s="56">
        <f t="shared" si="13"/>
        <v>120</v>
      </c>
      <c r="E105">
        <v>2050199</v>
      </c>
      <c r="F105" s="74">
        <f t="shared" si="15"/>
        <v>7</v>
      </c>
      <c r="G105" s="80">
        <v>33885</v>
      </c>
      <c r="H105" s="80">
        <v>763</v>
      </c>
      <c r="I105" s="80">
        <f t="shared" si="16"/>
        <v>34648</v>
      </c>
      <c r="K105" s="80">
        <v>33632</v>
      </c>
      <c r="L105" s="80">
        <v>1076</v>
      </c>
      <c r="M105" s="80">
        <v>4000</v>
      </c>
      <c r="N105" s="80">
        <f t="shared" si="18"/>
        <v>38708</v>
      </c>
      <c r="O105" s="80" t="s">
        <v>724</v>
      </c>
      <c r="P105" s="80">
        <f t="shared" si="11"/>
        <v>-2804</v>
      </c>
      <c r="Q105" s="81">
        <f t="shared" si="19"/>
        <v>-7.5</v>
      </c>
      <c r="T105" s="74"/>
      <c r="U105" s="74"/>
    </row>
    <row r="106" spans="1:21" s="80" customFormat="1" ht="18.75" customHeight="1">
      <c r="A106" s="76" t="s">
        <v>449</v>
      </c>
      <c r="B106" s="77">
        <v>34648</v>
      </c>
      <c r="C106" s="78">
        <v>37452</v>
      </c>
      <c r="D106" s="79">
        <f t="shared" si="13"/>
        <v>92.5</v>
      </c>
      <c r="E106" s="80">
        <v>20502</v>
      </c>
      <c r="F106" s="74">
        <f t="shared" si="15"/>
        <v>5</v>
      </c>
      <c r="G106">
        <v>2853</v>
      </c>
      <c r="H106"/>
      <c r="I106">
        <f t="shared" si="16"/>
        <v>2853</v>
      </c>
      <c r="J106"/>
      <c r="K106">
        <v>2669</v>
      </c>
      <c r="L106"/>
      <c r="M106"/>
      <c r="N106">
        <f t="shared" si="18"/>
        <v>2669</v>
      </c>
      <c r="O106" s="6" t="s">
        <v>725</v>
      </c>
      <c r="P106">
        <f t="shared" si="11"/>
        <v>302</v>
      </c>
      <c r="Q106" s="57">
        <f t="shared" si="19"/>
        <v>11.8</v>
      </c>
      <c r="R106" s="74"/>
      <c r="S106"/>
      <c r="T106" s="74"/>
      <c r="U106" s="74"/>
    </row>
    <row r="107" spans="1:21" ht="18.75" customHeight="1">
      <c r="A107" s="10" t="s">
        <v>450</v>
      </c>
      <c r="B107" s="64">
        <v>2853</v>
      </c>
      <c r="C107" s="7">
        <v>2551</v>
      </c>
      <c r="D107" s="56">
        <f t="shared" si="13"/>
        <v>111.8</v>
      </c>
      <c r="E107">
        <v>2050201</v>
      </c>
      <c r="F107" s="74">
        <f t="shared" si="15"/>
        <v>7</v>
      </c>
      <c r="G107">
        <v>16083</v>
      </c>
      <c r="I107">
        <f t="shared" si="16"/>
        <v>16083</v>
      </c>
      <c r="K107">
        <v>15824</v>
      </c>
      <c r="N107">
        <f t="shared" si="18"/>
        <v>15824</v>
      </c>
      <c r="O107" s="6" t="s">
        <v>725</v>
      </c>
      <c r="P107">
        <f t="shared" ref="P107:P170" si="20">B108-C108</f>
        <v>728</v>
      </c>
      <c r="Q107" s="57">
        <f t="shared" si="19"/>
        <v>4.7</v>
      </c>
      <c r="T107" s="74"/>
      <c r="U107" s="74"/>
    </row>
    <row r="108" spans="1:21" ht="18.75" customHeight="1">
      <c r="A108" s="10" t="s">
        <v>451</v>
      </c>
      <c r="B108" s="64">
        <v>16083</v>
      </c>
      <c r="C108" s="7">
        <v>15355</v>
      </c>
      <c r="D108" s="56">
        <f t="shared" si="13"/>
        <v>104.7</v>
      </c>
      <c r="E108">
        <v>2050202</v>
      </c>
      <c r="F108" s="74">
        <f t="shared" si="15"/>
        <v>7</v>
      </c>
      <c r="G108">
        <v>9820</v>
      </c>
      <c r="I108">
        <f t="shared" si="16"/>
        <v>9820</v>
      </c>
      <c r="K108">
        <v>9887</v>
      </c>
      <c r="N108">
        <f t="shared" si="18"/>
        <v>9887</v>
      </c>
      <c r="O108" s="6" t="s">
        <v>725</v>
      </c>
      <c r="P108">
        <f t="shared" si="20"/>
        <v>305</v>
      </c>
      <c r="Q108" s="57">
        <f t="shared" si="19"/>
        <v>3.2</v>
      </c>
      <c r="T108" s="74"/>
      <c r="U108" s="74"/>
    </row>
    <row r="109" spans="1:21" ht="18.75" customHeight="1">
      <c r="A109" s="10" t="s">
        <v>452</v>
      </c>
      <c r="B109" s="64">
        <v>9820</v>
      </c>
      <c r="C109" s="7">
        <v>9515</v>
      </c>
      <c r="D109" s="56">
        <f t="shared" si="13"/>
        <v>103.2</v>
      </c>
      <c r="E109">
        <v>2050203</v>
      </c>
      <c r="F109" s="74">
        <f t="shared" si="15"/>
        <v>7</v>
      </c>
      <c r="G109">
        <v>3759</v>
      </c>
      <c r="I109">
        <f t="shared" si="16"/>
        <v>3759</v>
      </c>
      <c r="K109">
        <v>3582</v>
      </c>
      <c r="L109">
        <v>4</v>
      </c>
      <c r="N109">
        <f t="shared" si="18"/>
        <v>3586</v>
      </c>
      <c r="O109" s="6" t="s">
        <v>725</v>
      </c>
      <c r="P109">
        <f t="shared" si="20"/>
        <v>320</v>
      </c>
      <c r="Q109" s="57">
        <f t="shared" si="19"/>
        <v>9.3000000000000007</v>
      </c>
      <c r="T109" s="74"/>
      <c r="U109" s="74"/>
    </row>
    <row r="110" spans="1:21" ht="18.75" customHeight="1">
      <c r="A110" s="10" t="s">
        <v>453</v>
      </c>
      <c r="B110" s="64">
        <v>3759</v>
      </c>
      <c r="C110" s="7">
        <v>3439</v>
      </c>
      <c r="D110" s="56">
        <f t="shared" si="13"/>
        <v>109.3</v>
      </c>
      <c r="E110">
        <v>2050204</v>
      </c>
      <c r="F110" s="74">
        <f t="shared" si="15"/>
        <v>7</v>
      </c>
      <c r="G110">
        <v>1370</v>
      </c>
      <c r="H110">
        <v>763</v>
      </c>
      <c r="I110">
        <f t="shared" si="16"/>
        <v>2133</v>
      </c>
      <c r="K110">
        <v>1670</v>
      </c>
      <c r="L110">
        <v>1072</v>
      </c>
      <c r="M110">
        <v>4000</v>
      </c>
      <c r="N110">
        <f t="shared" si="18"/>
        <v>6742</v>
      </c>
      <c r="O110" s="6" t="s">
        <v>725</v>
      </c>
      <c r="P110">
        <f t="shared" si="20"/>
        <v>-4459</v>
      </c>
      <c r="Q110" s="57">
        <f t="shared" si="19"/>
        <v>-67.599999999999994</v>
      </c>
      <c r="R110" s="74"/>
      <c r="T110" s="74"/>
      <c r="U110" s="74"/>
    </row>
    <row r="111" spans="1:21" ht="18.75" customHeight="1">
      <c r="A111" s="10" t="s">
        <v>568</v>
      </c>
      <c r="B111" s="64">
        <v>2133</v>
      </c>
      <c r="C111" s="7">
        <v>6592</v>
      </c>
      <c r="D111" s="56">
        <f t="shared" si="13"/>
        <v>32.4</v>
      </c>
      <c r="E111">
        <v>2050299</v>
      </c>
      <c r="F111" s="74">
        <f t="shared" si="15"/>
        <v>7</v>
      </c>
      <c r="G111" s="80">
        <v>252</v>
      </c>
      <c r="H111" s="80"/>
      <c r="I111" s="80">
        <f t="shared" si="16"/>
        <v>252</v>
      </c>
      <c r="K111" s="80">
        <v>118</v>
      </c>
      <c r="L111" s="80"/>
      <c r="M111" s="80"/>
      <c r="N111" s="80">
        <f t="shared" si="18"/>
        <v>118</v>
      </c>
      <c r="O111" s="80" t="s">
        <v>724</v>
      </c>
      <c r="P111" s="80">
        <f t="shared" si="20"/>
        <v>134</v>
      </c>
      <c r="Q111" s="81">
        <f t="shared" si="19"/>
        <v>113.6</v>
      </c>
      <c r="R111" s="74"/>
      <c r="T111" s="74"/>
      <c r="U111" s="74"/>
    </row>
    <row r="112" spans="1:21" s="80" customFormat="1" ht="18.75" customHeight="1">
      <c r="A112" s="76" t="s">
        <v>454</v>
      </c>
      <c r="B112" s="77">
        <v>252</v>
      </c>
      <c r="C112" s="78">
        <v>118</v>
      </c>
      <c r="D112" s="79">
        <f t="shared" si="13"/>
        <v>213.6</v>
      </c>
      <c r="E112" s="80">
        <v>20503</v>
      </c>
      <c r="F112" s="74">
        <f t="shared" si="15"/>
        <v>5</v>
      </c>
      <c r="G112">
        <v>252</v>
      </c>
      <c r="H112"/>
      <c r="I112">
        <f t="shared" si="16"/>
        <v>252</v>
      </c>
      <c r="J112"/>
      <c r="K112">
        <v>118</v>
      </c>
      <c r="L112"/>
      <c r="M112"/>
      <c r="N112">
        <f t="shared" si="18"/>
        <v>118</v>
      </c>
      <c r="O112" s="6" t="s">
        <v>725</v>
      </c>
      <c r="P112">
        <f t="shared" si="20"/>
        <v>134</v>
      </c>
      <c r="Q112" s="57">
        <f t="shared" si="19"/>
        <v>113.6</v>
      </c>
      <c r="T112" s="74"/>
      <c r="U112" s="74"/>
    </row>
    <row r="113" spans="1:21" ht="18.75" customHeight="1">
      <c r="A113" s="10" t="s">
        <v>455</v>
      </c>
      <c r="B113" s="64">
        <v>252</v>
      </c>
      <c r="C113" s="7">
        <v>118</v>
      </c>
      <c r="D113" s="56">
        <f t="shared" si="13"/>
        <v>213.6</v>
      </c>
      <c r="E113">
        <v>2050302</v>
      </c>
      <c r="F113" s="74">
        <f t="shared" si="15"/>
        <v>7</v>
      </c>
      <c r="G113" s="80">
        <v>201</v>
      </c>
      <c r="H113" s="80"/>
      <c r="I113" s="80">
        <f t="shared" si="16"/>
        <v>201</v>
      </c>
      <c r="K113" s="80">
        <v>213</v>
      </c>
      <c r="L113" s="80"/>
      <c r="M113" s="80"/>
      <c r="N113" s="80">
        <f t="shared" si="18"/>
        <v>213</v>
      </c>
      <c r="O113" s="80" t="s">
        <v>724</v>
      </c>
      <c r="P113" s="80">
        <f t="shared" si="20"/>
        <v>-9</v>
      </c>
      <c r="Q113" s="81">
        <f t="shared" si="19"/>
        <v>-4.3</v>
      </c>
      <c r="T113" s="74"/>
      <c r="U113" s="74"/>
    </row>
    <row r="114" spans="1:21" s="80" customFormat="1" ht="18.75" customHeight="1">
      <c r="A114" s="76" t="s">
        <v>456</v>
      </c>
      <c r="B114" s="77">
        <v>201</v>
      </c>
      <c r="C114" s="78">
        <v>210</v>
      </c>
      <c r="D114" s="79">
        <f t="shared" si="13"/>
        <v>95.7</v>
      </c>
      <c r="E114" s="80">
        <v>20504</v>
      </c>
      <c r="F114" s="74">
        <f t="shared" si="15"/>
        <v>5</v>
      </c>
      <c r="G114">
        <v>201</v>
      </c>
      <c r="H114"/>
      <c r="I114">
        <f t="shared" si="16"/>
        <v>201</v>
      </c>
      <c r="J114"/>
      <c r="K114">
        <v>213</v>
      </c>
      <c r="L114"/>
      <c r="M114"/>
      <c r="N114">
        <f t="shared" si="18"/>
        <v>213</v>
      </c>
      <c r="O114" s="6" t="s">
        <v>725</v>
      </c>
      <c r="P114">
        <f t="shared" si="20"/>
        <v>-9</v>
      </c>
      <c r="Q114" s="57">
        <f t="shared" si="19"/>
        <v>-4.3</v>
      </c>
      <c r="T114" s="74"/>
      <c r="U114" s="74"/>
    </row>
    <row r="115" spans="1:21" ht="18.75" customHeight="1">
      <c r="A115" s="10" t="s">
        <v>457</v>
      </c>
      <c r="B115" s="64">
        <v>201</v>
      </c>
      <c r="C115" s="7">
        <v>210</v>
      </c>
      <c r="D115" s="56">
        <f t="shared" si="13"/>
        <v>95.7</v>
      </c>
      <c r="E115">
        <v>2050499</v>
      </c>
      <c r="F115" s="74">
        <f t="shared" si="15"/>
        <v>7</v>
      </c>
      <c r="G115" s="80">
        <v>505</v>
      </c>
      <c r="H115" s="80"/>
      <c r="I115" s="80">
        <f t="shared" si="16"/>
        <v>505</v>
      </c>
      <c r="K115" s="80">
        <v>477</v>
      </c>
      <c r="L115" s="80"/>
      <c r="M115" s="80"/>
      <c r="N115" s="80">
        <f t="shared" si="18"/>
        <v>477</v>
      </c>
      <c r="O115" s="80" t="s">
        <v>724</v>
      </c>
      <c r="P115" s="80">
        <f t="shared" si="20"/>
        <v>23</v>
      </c>
      <c r="Q115" s="81">
        <f t="shared" si="19"/>
        <v>4.8</v>
      </c>
      <c r="T115" s="74"/>
      <c r="U115" s="74"/>
    </row>
    <row r="116" spans="1:21" s="80" customFormat="1" ht="18.75" customHeight="1">
      <c r="A116" s="76" t="s">
        <v>458</v>
      </c>
      <c r="B116" s="77">
        <v>505</v>
      </c>
      <c r="C116" s="78">
        <v>482</v>
      </c>
      <c r="D116" s="79">
        <f t="shared" si="13"/>
        <v>104.8</v>
      </c>
      <c r="E116" s="80">
        <v>20507</v>
      </c>
      <c r="F116" s="74">
        <f t="shared" si="15"/>
        <v>5</v>
      </c>
      <c r="G116">
        <v>505</v>
      </c>
      <c r="H116"/>
      <c r="I116">
        <f t="shared" si="16"/>
        <v>505</v>
      </c>
      <c r="J116"/>
      <c r="K116">
        <v>477</v>
      </c>
      <c r="L116"/>
      <c r="M116"/>
      <c r="N116">
        <f t="shared" si="18"/>
        <v>477</v>
      </c>
      <c r="O116" s="6" t="s">
        <v>725</v>
      </c>
      <c r="P116">
        <f t="shared" si="20"/>
        <v>23</v>
      </c>
      <c r="Q116" s="57">
        <f t="shared" si="19"/>
        <v>4.8</v>
      </c>
      <c r="T116" s="74"/>
      <c r="U116" s="74"/>
    </row>
    <row r="117" spans="1:21" ht="18.75" customHeight="1">
      <c r="A117" s="10" t="s">
        <v>459</v>
      </c>
      <c r="B117" s="64">
        <v>505</v>
      </c>
      <c r="C117" s="7">
        <v>482</v>
      </c>
      <c r="D117" s="56">
        <f t="shared" si="13"/>
        <v>104.8</v>
      </c>
      <c r="E117">
        <v>2050701</v>
      </c>
      <c r="F117" s="74">
        <f t="shared" si="15"/>
        <v>7</v>
      </c>
      <c r="G117" s="80">
        <v>690</v>
      </c>
      <c r="H117" s="80"/>
      <c r="I117" s="80">
        <f t="shared" si="16"/>
        <v>690</v>
      </c>
      <c r="K117" s="80">
        <v>617</v>
      </c>
      <c r="L117" s="80"/>
      <c r="M117" s="80"/>
      <c r="N117" s="80">
        <f t="shared" si="18"/>
        <v>617</v>
      </c>
      <c r="O117" s="80" t="s">
        <v>724</v>
      </c>
      <c r="P117" s="80">
        <f t="shared" si="20"/>
        <v>89</v>
      </c>
      <c r="Q117" s="81">
        <f t="shared" si="19"/>
        <v>14.8</v>
      </c>
      <c r="T117" s="74"/>
      <c r="U117" s="74"/>
    </row>
    <row r="118" spans="1:21" s="80" customFormat="1" ht="18.75" customHeight="1">
      <c r="A118" s="76" t="s">
        <v>460</v>
      </c>
      <c r="B118" s="77">
        <v>690</v>
      </c>
      <c r="C118" s="78">
        <v>601</v>
      </c>
      <c r="D118" s="79">
        <f t="shared" si="13"/>
        <v>114.8</v>
      </c>
      <c r="E118" s="80">
        <v>20508</v>
      </c>
      <c r="F118" s="74">
        <f t="shared" si="15"/>
        <v>5</v>
      </c>
      <c r="G118">
        <v>374</v>
      </c>
      <c r="H118"/>
      <c r="I118">
        <f t="shared" si="16"/>
        <v>374</v>
      </c>
      <c r="J118"/>
      <c r="K118">
        <v>377</v>
      </c>
      <c r="L118"/>
      <c r="M118"/>
      <c r="N118">
        <f t="shared" si="18"/>
        <v>377</v>
      </c>
      <c r="O118" s="6" t="s">
        <v>725</v>
      </c>
      <c r="P118">
        <f t="shared" si="20"/>
        <v>9</v>
      </c>
      <c r="Q118" s="57">
        <f t="shared" si="19"/>
        <v>2.5</v>
      </c>
      <c r="T118" s="74"/>
      <c r="U118" s="74"/>
    </row>
    <row r="119" spans="1:21" ht="18.75" customHeight="1">
      <c r="A119" s="10" t="s">
        <v>461</v>
      </c>
      <c r="B119" s="64">
        <v>374</v>
      </c>
      <c r="C119" s="7">
        <v>365</v>
      </c>
      <c r="D119" s="56">
        <f t="shared" si="13"/>
        <v>102.5</v>
      </c>
      <c r="E119">
        <v>2050801</v>
      </c>
      <c r="F119" s="74">
        <f t="shared" si="15"/>
        <v>7</v>
      </c>
      <c r="G119">
        <v>316</v>
      </c>
      <c r="I119">
        <f t="shared" si="16"/>
        <v>316</v>
      </c>
      <c r="K119">
        <v>240</v>
      </c>
      <c r="N119">
        <f t="shared" si="18"/>
        <v>240</v>
      </c>
      <c r="O119" s="6" t="s">
        <v>725</v>
      </c>
      <c r="P119">
        <f t="shared" si="20"/>
        <v>80</v>
      </c>
      <c r="Q119" s="57">
        <f t="shared" si="19"/>
        <v>33.9</v>
      </c>
      <c r="T119" s="74"/>
      <c r="U119" s="74"/>
    </row>
    <row r="120" spans="1:21" ht="18.75" customHeight="1">
      <c r="A120" s="10" t="s">
        <v>462</v>
      </c>
      <c r="B120" s="64">
        <v>316</v>
      </c>
      <c r="C120" s="7">
        <v>236</v>
      </c>
      <c r="D120" s="56">
        <f t="shared" si="13"/>
        <v>133.9</v>
      </c>
      <c r="E120">
        <v>2050802</v>
      </c>
      <c r="F120" s="74">
        <f t="shared" si="15"/>
        <v>7</v>
      </c>
      <c r="G120" s="80">
        <v>2700</v>
      </c>
      <c r="H120" s="80"/>
      <c r="I120" s="80">
        <f t="shared" si="16"/>
        <v>2700</v>
      </c>
      <c r="K120" s="80">
        <v>2460</v>
      </c>
      <c r="L120" s="80"/>
      <c r="M120" s="80"/>
      <c r="N120" s="80">
        <f t="shared" si="18"/>
        <v>2460</v>
      </c>
      <c r="O120" s="80" t="s">
        <v>724</v>
      </c>
      <c r="P120" s="80">
        <f t="shared" si="20"/>
        <v>240</v>
      </c>
      <c r="Q120" s="81">
        <f t="shared" si="19"/>
        <v>9.8000000000000007</v>
      </c>
      <c r="T120" s="74"/>
      <c r="U120" s="74"/>
    </row>
    <row r="121" spans="1:21" s="80" customFormat="1" ht="18.75" customHeight="1">
      <c r="A121" s="76" t="s">
        <v>463</v>
      </c>
      <c r="B121" s="77">
        <v>2700</v>
      </c>
      <c r="C121" s="78">
        <v>2460</v>
      </c>
      <c r="D121" s="79">
        <f t="shared" si="13"/>
        <v>109.8</v>
      </c>
      <c r="E121" s="80">
        <v>20509</v>
      </c>
      <c r="F121" s="74">
        <f t="shared" si="15"/>
        <v>5</v>
      </c>
      <c r="G121">
        <v>2700</v>
      </c>
      <c r="H121"/>
      <c r="I121">
        <f t="shared" si="16"/>
        <v>2700</v>
      </c>
      <c r="J121"/>
      <c r="K121">
        <v>2460</v>
      </c>
      <c r="L121"/>
      <c r="M121"/>
      <c r="N121">
        <f t="shared" si="18"/>
        <v>2460</v>
      </c>
      <c r="O121" s="6" t="s">
        <v>725</v>
      </c>
      <c r="P121">
        <f t="shared" si="20"/>
        <v>240</v>
      </c>
      <c r="Q121" s="57">
        <f t="shared" si="19"/>
        <v>9.8000000000000007</v>
      </c>
      <c r="T121" s="74"/>
      <c r="U121" s="74"/>
    </row>
    <row r="122" spans="1:21" ht="18.75" customHeight="1">
      <c r="A122" s="10" t="s">
        <v>464</v>
      </c>
      <c r="B122" s="64">
        <v>2700</v>
      </c>
      <c r="C122" s="7">
        <v>2460</v>
      </c>
      <c r="D122" s="56">
        <f t="shared" si="13"/>
        <v>109.8</v>
      </c>
      <c r="E122">
        <v>2050999</v>
      </c>
      <c r="F122" s="74">
        <f t="shared" si="15"/>
        <v>7</v>
      </c>
      <c r="G122" s="80"/>
      <c r="H122" s="80"/>
      <c r="I122" s="80"/>
      <c r="K122" s="80"/>
      <c r="L122" s="80">
        <v>76</v>
      </c>
      <c r="M122" s="80"/>
      <c r="N122" s="80">
        <f t="shared" si="18"/>
        <v>76</v>
      </c>
      <c r="O122" s="80" t="s">
        <v>723</v>
      </c>
      <c r="P122" s="80">
        <f t="shared" si="20"/>
        <v>-76</v>
      </c>
      <c r="Q122" s="81">
        <f t="shared" si="19"/>
        <v>-100</v>
      </c>
      <c r="T122" s="74"/>
      <c r="U122" s="74"/>
    </row>
    <row r="123" spans="1:21" s="80" customFormat="1" ht="18.75" customHeight="1">
      <c r="A123" s="76" t="s">
        <v>655</v>
      </c>
      <c r="B123" s="77"/>
      <c r="C123" s="78">
        <v>76</v>
      </c>
      <c r="D123" s="79">
        <f t="shared" si="13"/>
        <v>0</v>
      </c>
      <c r="E123" s="80">
        <v>20599</v>
      </c>
      <c r="F123" s="74">
        <f t="shared" si="15"/>
        <v>5</v>
      </c>
      <c r="G123"/>
      <c r="H123"/>
      <c r="I123"/>
      <c r="J123"/>
      <c r="K123"/>
      <c r="L123">
        <v>76</v>
      </c>
      <c r="M123"/>
      <c r="N123">
        <f t="shared" si="18"/>
        <v>76</v>
      </c>
      <c r="O123" s="6" t="s">
        <v>725</v>
      </c>
      <c r="P123">
        <f t="shared" si="20"/>
        <v>-76</v>
      </c>
      <c r="Q123" s="57">
        <f t="shared" si="19"/>
        <v>-100</v>
      </c>
      <c r="R123" s="74"/>
      <c r="T123" s="74"/>
      <c r="U123" s="74"/>
    </row>
    <row r="124" spans="1:21" ht="18.75" customHeight="1">
      <c r="A124" s="10" t="s">
        <v>654</v>
      </c>
      <c r="B124" s="64"/>
      <c r="C124" s="7">
        <v>76</v>
      </c>
      <c r="D124" s="56">
        <f t="shared" si="13"/>
        <v>0</v>
      </c>
      <c r="E124">
        <v>2059999</v>
      </c>
      <c r="F124" s="74">
        <f t="shared" si="15"/>
        <v>7</v>
      </c>
      <c r="G124" s="74">
        <v>2621</v>
      </c>
      <c r="H124" s="74">
        <v>50</v>
      </c>
      <c r="I124" s="74">
        <f t="shared" si="16"/>
        <v>2671</v>
      </c>
      <c r="K124" s="74">
        <v>2575</v>
      </c>
      <c r="L124" s="74">
        <v>25</v>
      </c>
      <c r="M124" s="74"/>
      <c r="N124" s="74">
        <f t="shared" si="18"/>
        <v>2600</v>
      </c>
      <c r="O124" s="74" t="s">
        <v>722</v>
      </c>
      <c r="P124" s="74">
        <f t="shared" si="20"/>
        <v>107</v>
      </c>
      <c r="Q124" s="75">
        <f t="shared" si="19"/>
        <v>4.2</v>
      </c>
      <c r="R124" s="74"/>
      <c r="T124" s="74"/>
      <c r="U124" s="74"/>
    </row>
    <row r="125" spans="1:21" s="74" customFormat="1" ht="18.75" customHeight="1">
      <c r="A125" s="70" t="s">
        <v>465</v>
      </c>
      <c r="B125" s="71">
        <v>2671</v>
      </c>
      <c r="C125" s="72">
        <v>2564</v>
      </c>
      <c r="D125" s="73">
        <f t="shared" si="13"/>
        <v>104.2</v>
      </c>
      <c r="E125" s="74">
        <v>206</v>
      </c>
      <c r="F125" s="74">
        <f t="shared" si="15"/>
        <v>3</v>
      </c>
      <c r="G125" s="80">
        <v>337</v>
      </c>
      <c r="H125" s="80"/>
      <c r="I125" s="80">
        <f t="shared" si="16"/>
        <v>337</v>
      </c>
      <c r="J125"/>
      <c r="K125" s="80">
        <v>306</v>
      </c>
      <c r="L125" s="80"/>
      <c r="M125" s="80"/>
      <c r="N125" s="80">
        <f t="shared" si="18"/>
        <v>306</v>
      </c>
      <c r="O125" s="80" t="s">
        <v>723</v>
      </c>
      <c r="P125" s="80">
        <f t="shared" si="20"/>
        <v>61</v>
      </c>
      <c r="Q125" s="81">
        <f t="shared" si="19"/>
        <v>22.1</v>
      </c>
      <c r="S125"/>
    </row>
    <row r="126" spans="1:21" s="80" customFormat="1" ht="18.75" customHeight="1">
      <c r="A126" s="76" t="s">
        <v>466</v>
      </c>
      <c r="B126" s="77">
        <v>337</v>
      </c>
      <c r="C126" s="78">
        <v>276</v>
      </c>
      <c r="D126" s="79">
        <f t="shared" si="13"/>
        <v>122.1</v>
      </c>
      <c r="E126" s="80">
        <v>20601</v>
      </c>
      <c r="F126" s="74">
        <f t="shared" si="15"/>
        <v>5</v>
      </c>
      <c r="G126">
        <v>199</v>
      </c>
      <c r="H126"/>
      <c r="I126">
        <f t="shared" si="16"/>
        <v>199</v>
      </c>
      <c r="J126"/>
      <c r="K126">
        <v>182</v>
      </c>
      <c r="L126"/>
      <c r="M126"/>
      <c r="N126">
        <f t="shared" si="18"/>
        <v>182</v>
      </c>
      <c r="O126" s="6" t="s">
        <v>725</v>
      </c>
      <c r="P126">
        <f t="shared" si="20"/>
        <v>38</v>
      </c>
      <c r="Q126" s="57">
        <f t="shared" si="19"/>
        <v>23.6</v>
      </c>
      <c r="T126" s="74"/>
      <c r="U126" s="74"/>
    </row>
    <row r="127" spans="1:21" ht="18.75" customHeight="1">
      <c r="A127" s="10" t="s">
        <v>412</v>
      </c>
      <c r="B127" s="64">
        <v>199</v>
      </c>
      <c r="C127" s="7">
        <v>161</v>
      </c>
      <c r="D127" s="56">
        <f t="shared" si="13"/>
        <v>123.6</v>
      </c>
      <c r="E127">
        <v>2060101</v>
      </c>
      <c r="F127" s="74">
        <f t="shared" si="15"/>
        <v>7</v>
      </c>
      <c r="G127">
        <v>138</v>
      </c>
      <c r="I127">
        <f t="shared" si="16"/>
        <v>138</v>
      </c>
      <c r="K127">
        <v>124</v>
      </c>
      <c r="N127">
        <f t="shared" si="18"/>
        <v>124</v>
      </c>
      <c r="O127" s="6" t="s">
        <v>725</v>
      </c>
      <c r="P127">
        <f t="shared" si="20"/>
        <v>23</v>
      </c>
      <c r="Q127" s="57">
        <f t="shared" si="19"/>
        <v>20</v>
      </c>
      <c r="T127" s="74"/>
      <c r="U127" s="74"/>
    </row>
    <row r="128" spans="1:21" ht="18.75" customHeight="1">
      <c r="A128" s="10" t="s">
        <v>467</v>
      </c>
      <c r="B128" s="64">
        <v>138</v>
      </c>
      <c r="C128" s="7">
        <v>115</v>
      </c>
      <c r="D128" s="56">
        <f t="shared" si="13"/>
        <v>120</v>
      </c>
      <c r="E128">
        <v>2060199</v>
      </c>
      <c r="F128" s="74">
        <f t="shared" si="15"/>
        <v>7</v>
      </c>
      <c r="G128" s="80">
        <v>1720</v>
      </c>
      <c r="H128" s="80"/>
      <c r="I128" s="80">
        <f t="shared" si="16"/>
        <v>1720</v>
      </c>
      <c r="K128" s="80">
        <v>1720</v>
      </c>
      <c r="L128" s="80"/>
      <c r="M128" s="80"/>
      <c r="N128" s="80">
        <f t="shared" si="18"/>
        <v>1720</v>
      </c>
      <c r="O128" s="80" t="s">
        <v>723</v>
      </c>
      <c r="P128" s="80">
        <f t="shared" si="20"/>
        <v>0</v>
      </c>
      <c r="Q128" s="81">
        <f t="shared" si="19"/>
        <v>0</v>
      </c>
      <c r="T128" s="74"/>
      <c r="U128" s="74"/>
    </row>
    <row r="129" spans="1:21" s="80" customFormat="1" ht="18.75" customHeight="1">
      <c r="A129" s="76" t="s">
        <v>468</v>
      </c>
      <c r="B129" s="77">
        <v>1720</v>
      </c>
      <c r="C129" s="78">
        <v>1720</v>
      </c>
      <c r="D129" s="79">
        <f t="shared" si="13"/>
        <v>100</v>
      </c>
      <c r="E129" s="80">
        <v>20604</v>
      </c>
      <c r="F129" s="74">
        <f t="shared" si="15"/>
        <v>5</v>
      </c>
      <c r="G129">
        <v>1720</v>
      </c>
      <c r="H129"/>
      <c r="I129">
        <f t="shared" si="16"/>
        <v>1720</v>
      </c>
      <c r="J129"/>
      <c r="K129">
        <v>1720</v>
      </c>
      <c r="L129"/>
      <c r="M129"/>
      <c r="N129">
        <f t="shared" si="18"/>
        <v>1720</v>
      </c>
      <c r="O129" s="6" t="s">
        <v>725</v>
      </c>
      <c r="P129">
        <f t="shared" si="20"/>
        <v>0</v>
      </c>
      <c r="Q129" s="57">
        <f t="shared" si="19"/>
        <v>0</v>
      </c>
      <c r="T129" s="74"/>
      <c r="U129" s="74"/>
    </row>
    <row r="130" spans="1:21" ht="18.75" customHeight="1">
      <c r="A130" s="10" t="s">
        <v>469</v>
      </c>
      <c r="B130" s="64">
        <v>1720</v>
      </c>
      <c r="C130" s="7">
        <v>1720</v>
      </c>
      <c r="D130" s="56">
        <f t="shared" si="13"/>
        <v>100</v>
      </c>
      <c r="E130">
        <v>2060499</v>
      </c>
      <c r="F130" s="74">
        <f t="shared" si="15"/>
        <v>7</v>
      </c>
      <c r="G130" s="80">
        <v>254</v>
      </c>
      <c r="H130" s="80">
        <v>50</v>
      </c>
      <c r="I130" s="80">
        <f t="shared" si="16"/>
        <v>304</v>
      </c>
      <c r="K130" s="80">
        <v>237</v>
      </c>
      <c r="L130" s="80"/>
      <c r="M130" s="80"/>
      <c r="N130" s="80">
        <f t="shared" si="18"/>
        <v>237</v>
      </c>
      <c r="O130" s="80" t="s">
        <v>723</v>
      </c>
      <c r="P130" s="80">
        <f t="shared" si="20"/>
        <v>54</v>
      </c>
      <c r="Q130" s="81">
        <f t="shared" si="19"/>
        <v>21.6</v>
      </c>
      <c r="T130" s="74"/>
      <c r="U130" s="74"/>
    </row>
    <row r="131" spans="1:21" s="80" customFormat="1" ht="18.75" customHeight="1">
      <c r="A131" s="76" t="s">
        <v>470</v>
      </c>
      <c r="B131" s="77">
        <v>304</v>
      </c>
      <c r="C131" s="78">
        <v>250</v>
      </c>
      <c r="D131" s="79">
        <f t="shared" si="13"/>
        <v>121.6</v>
      </c>
      <c r="E131" s="80">
        <v>20607</v>
      </c>
      <c r="F131" s="74">
        <f t="shared" si="15"/>
        <v>5</v>
      </c>
      <c r="G131">
        <v>126</v>
      </c>
      <c r="H131"/>
      <c r="I131">
        <f t="shared" si="16"/>
        <v>126</v>
      </c>
      <c r="J131"/>
      <c r="K131">
        <v>115</v>
      </c>
      <c r="L131"/>
      <c r="M131"/>
      <c r="N131">
        <f t="shared" si="18"/>
        <v>115</v>
      </c>
      <c r="O131" s="6" t="s">
        <v>725</v>
      </c>
      <c r="P131">
        <f t="shared" si="20"/>
        <v>-2</v>
      </c>
      <c r="Q131" s="57">
        <f t="shared" si="19"/>
        <v>-1.6</v>
      </c>
      <c r="T131" s="74"/>
      <c r="U131" s="74"/>
    </row>
    <row r="132" spans="1:21" ht="18.75" customHeight="1">
      <c r="A132" s="10" t="s">
        <v>471</v>
      </c>
      <c r="B132" s="64">
        <v>126</v>
      </c>
      <c r="C132" s="7">
        <v>128</v>
      </c>
      <c r="D132" s="56">
        <f t="shared" si="13"/>
        <v>98.4</v>
      </c>
      <c r="E132">
        <v>2060701</v>
      </c>
      <c r="F132" s="74">
        <f t="shared" si="15"/>
        <v>7</v>
      </c>
      <c r="G132">
        <v>128</v>
      </c>
      <c r="I132">
        <f t="shared" si="16"/>
        <v>128</v>
      </c>
      <c r="K132">
        <v>122</v>
      </c>
      <c r="N132">
        <f t="shared" si="18"/>
        <v>122</v>
      </c>
      <c r="O132" s="6" t="s">
        <v>725</v>
      </c>
      <c r="P132">
        <f t="shared" si="20"/>
        <v>6</v>
      </c>
      <c r="Q132" s="57">
        <f t="shared" si="19"/>
        <v>4.9000000000000004</v>
      </c>
      <c r="T132" s="74"/>
      <c r="U132" s="74"/>
    </row>
    <row r="133" spans="1:21" ht="18.75" customHeight="1">
      <c r="A133" s="10" t="s">
        <v>472</v>
      </c>
      <c r="B133" s="64">
        <v>128</v>
      </c>
      <c r="C133" s="7">
        <v>122</v>
      </c>
      <c r="D133" s="56">
        <f t="shared" ref="D133:D196" si="21">B133/C133*100</f>
        <v>104.9</v>
      </c>
      <c r="E133">
        <v>2060702</v>
      </c>
      <c r="F133" s="74">
        <f t="shared" si="15"/>
        <v>7</v>
      </c>
      <c r="G133">
        <v>0</v>
      </c>
      <c r="H133">
        <v>50</v>
      </c>
      <c r="I133">
        <f t="shared" si="16"/>
        <v>50</v>
      </c>
      <c r="O133" s="6" t="s">
        <v>725</v>
      </c>
      <c r="P133">
        <f t="shared" si="20"/>
        <v>50</v>
      </c>
      <c r="T133" s="74"/>
      <c r="U133" s="74"/>
    </row>
    <row r="134" spans="1:21" ht="18.75" customHeight="1">
      <c r="A134" s="10" t="s">
        <v>573</v>
      </c>
      <c r="B134" s="64">
        <v>50</v>
      </c>
      <c r="C134" s="7">
        <v>0</v>
      </c>
      <c r="D134" s="56"/>
      <c r="E134">
        <v>2060799</v>
      </c>
      <c r="F134" s="74">
        <f t="shared" ref="F134:F197" si="22">LEN(E134)</f>
        <v>7</v>
      </c>
      <c r="G134" s="80"/>
      <c r="H134" s="80"/>
      <c r="I134" s="80"/>
      <c r="K134" s="80"/>
      <c r="L134" s="80">
        <v>25</v>
      </c>
      <c r="M134" s="80"/>
      <c r="N134" s="80">
        <f t="shared" ref="N134:N146" si="23">SUM(K134:M134)</f>
        <v>25</v>
      </c>
      <c r="O134" s="80" t="s">
        <v>723</v>
      </c>
      <c r="P134" s="80">
        <f t="shared" si="20"/>
        <v>-25</v>
      </c>
      <c r="Q134" s="81">
        <f t="shared" ref="Q134:Q142" si="24">P134/C135*100</f>
        <v>-100</v>
      </c>
      <c r="T134" s="74"/>
      <c r="U134" s="74"/>
    </row>
    <row r="135" spans="1:21" s="80" customFormat="1" ht="18.75" customHeight="1">
      <c r="A135" s="76" t="s">
        <v>728</v>
      </c>
      <c r="B135" s="77"/>
      <c r="C135" s="78">
        <v>25</v>
      </c>
      <c r="D135" s="79">
        <f t="shared" si="21"/>
        <v>0</v>
      </c>
      <c r="E135" s="80">
        <v>20609</v>
      </c>
      <c r="F135" s="74">
        <f t="shared" si="22"/>
        <v>5</v>
      </c>
      <c r="G135"/>
      <c r="H135"/>
      <c r="I135"/>
      <c r="J135"/>
      <c r="K135"/>
      <c r="L135">
        <v>25</v>
      </c>
      <c r="M135"/>
      <c r="N135">
        <f t="shared" si="23"/>
        <v>25</v>
      </c>
      <c r="O135" s="6" t="s">
        <v>725</v>
      </c>
      <c r="P135">
        <f t="shared" si="20"/>
        <v>-25</v>
      </c>
      <c r="Q135" s="57">
        <f t="shared" si="24"/>
        <v>-100</v>
      </c>
      <c r="R135" s="74"/>
      <c r="S135"/>
      <c r="T135" s="74"/>
      <c r="U135" s="74"/>
    </row>
    <row r="136" spans="1:21" ht="18.75" customHeight="1">
      <c r="A136" s="10" t="s">
        <v>656</v>
      </c>
      <c r="B136" s="64"/>
      <c r="C136" s="7">
        <v>25</v>
      </c>
      <c r="D136" s="56">
        <f t="shared" si="21"/>
        <v>0</v>
      </c>
      <c r="E136">
        <v>2060901</v>
      </c>
      <c r="F136" s="74">
        <f t="shared" si="22"/>
        <v>7</v>
      </c>
      <c r="G136" s="80">
        <v>310</v>
      </c>
      <c r="H136" s="80"/>
      <c r="I136" s="80">
        <f t="shared" si="16"/>
        <v>310</v>
      </c>
      <c r="K136" s="80">
        <v>312</v>
      </c>
      <c r="L136" s="80"/>
      <c r="M136" s="80"/>
      <c r="N136" s="80">
        <f t="shared" si="23"/>
        <v>312</v>
      </c>
      <c r="O136" s="80" t="s">
        <v>723</v>
      </c>
      <c r="P136" s="80">
        <f t="shared" si="20"/>
        <v>17</v>
      </c>
      <c r="Q136" s="81">
        <f t="shared" si="24"/>
        <v>5.8</v>
      </c>
      <c r="R136" s="74"/>
      <c r="T136" s="74"/>
      <c r="U136" s="74"/>
    </row>
    <row r="137" spans="1:21" s="80" customFormat="1" ht="18.75" customHeight="1">
      <c r="A137" s="76" t="s">
        <v>657</v>
      </c>
      <c r="B137" s="77">
        <v>310</v>
      </c>
      <c r="C137" s="78">
        <v>293</v>
      </c>
      <c r="D137" s="79">
        <f t="shared" si="21"/>
        <v>105.8</v>
      </c>
      <c r="E137" s="80">
        <v>20699</v>
      </c>
      <c r="F137" s="74">
        <f t="shared" si="22"/>
        <v>5</v>
      </c>
      <c r="G137">
        <v>310</v>
      </c>
      <c r="H137"/>
      <c r="I137">
        <f t="shared" si="16"/>
        <v>310</v>
      </c>
      <c r="J137"/>
      <c r="K137">
        <v>312</v>
      </c>
      <c r="L137"/>
      <c r="M137"/>
      <c r="N137">
        <f t="shared" si="23"/>
        <v>312</v>
      </c>
      <c r="O137" s="6" t="s">
        <v>725</v>
      </c>
      <c r="P137">
        <f t="shared" si="20"/>
        <v>17</v>
      </c>
      <c r="Q137" s="57">
        <f t="shared" si="24"/>
        <v>5.8</v>
      </c>
      <c r="T137" s="74"/>
      <c r="U137" s="74"/>
    </row>
    <row r="138" spans="1:21" ht="18.75" customHeight="1">
      <c r="A138" s="10" t="s">
        <v>473</v>
      </c>
      <c r="B138" s="64">
        <v>310</v>
      </c>
      <c r="C138" s="7">
        <v>293</v>
      </c>
      <c r="D138" s="56">
        <f t="shared" si="21"/>
        <v>105.8</v>
      </c>
      <c r="E138">
        <v>2069999</v>
      </c>
      <c r="F138" s="74">
        <f t="shared" si="22"/>
        <v>7</v>
      </c>
      <c r="G138" s="74">
        <v>1242</v>
      </c>
      <c r="H138" s="74">
        <v>93</v>
      </c>
      <c r="I138" s="74">
        <f t="shared" si="16"/>
        <v>1335</v>
      </c>
      <c r="K138" s="74">
        <v>1116</v>
      </c>
      <c r="L138" s="74">
        <v>228</v>
      </c>
      <c r="M138" s="74"/>
      <c r="N138" s="74">
        <f t="shared" si="23"/>
        <v>1344</v>
      </c>
      <c r="O138" s="74" t="s">
        <v>722</v>
      </c>
      <c r="P138" s="74">
        <f t="shared" si="20"/>
        <v>69</v>
      </c>
      <c r="Q138" s="75">
        <f t="shared" si="24"/>
        <v>5.5</v>
      </c>
      <c r="T138" s="74"/>
      <c r="U138" s="74"/>
    </row>
    <row r="139" spans="1:21" s="74" customFormat="1" ht="18.75" customHeight="1">
      <c r="A139" s="70" t="s">
        <v>474</v>
      </c>
      <c r="B139" s="71">
        <v>1335</v>
      </c>
      <c r="C139" s="72">
        <v>1266</v>
      </c>
      <c r="D139" s="73">
        <f t="shared" si="21"/>
        <v>105.5</v>
      </c>
      <c r="E139" s="74">
        <v>207</v>
      </c>
      <c r="F139" s="74">
        <f t="shared" si="22"/>
        <v>3</v>
      </c>
      <c r="G139" s="80">
        <v>822</v>
      </c>
      <c r="H139" s="80">
        <v>93</v>
      </c>
      <c r="I139" s="80">
        <f t="shared" ref="I139:I205" si="25">SUM(G139:H139)</f>
        <v>915</v>
      </c>
      <c r="J139"/>
      <c r="K139" s="80">
        <v>738</v>
      </c>
      <c r="L139" s="80">
        <v>198</v>
      </c>
      <c r="M139" s="80"/>
      <c r="N139" s="80">
        <f t="shared" si="23"/>
        <v>936</v>
      </c>
      <c r="O139" s="80" t="s">
        <v>723</v>
      </c>
      <c r="P139" s="80">
        <f t="shared" si="20"/>
        <v>49</v>
      </c>
      <c r="Q139" s="81">
        <f t="shared" si="24"/>
        <v>5.7</v>
      </c>
      <c r="S139"/>
    </row>
    <row r="140" spans="1:21" s="80" customFormat="1" ht="18.75" customHeight="1">
      <c r="A140" s="76" t="s">
        <v>756</v>
      </c>
      <c r="B140" s="77">
        <v>915</v>
      </c>
      <c r="C140" s="78">
        <v>866</v>
      </c>
      <c r="D140" s="79">
        <f t="shared" si="21"/>
        <v>105.7</v>
      </c>
      <c r="E140" s="80">
        <v>20701</v>
      </c>
      <c r="F140" s="74">
        <f t="shared" si="22"/>
        <v>5</v>
      </c>
      <c r="G140">
        <v>173</v>
      </c>
      <c r="H140"/>
      <c r="I140">
        <f t="shared" si="25"/>
        <v>173</v>
      </c>
      <c r="J140"/>
      <c r="K140">
        <v>175</v>
      </c>
      <c r="L140"/>
      <c r="M140"/>
      <c r="N140">
        <f t="shared" si="23"/>
        <v>175</v>
      </c>
      <c r="O140" s="6" t="s">
        <v>725</v>
      </c>
      <c r="P140">
        <f t="shared" si="20"/>
        <v>29</v>
      </c>
      <c r="Q140" s="57">
        <f t="shared" si="24"/>
        <v>20.100000000000001</v>
      </c>
      <c r="R140" s="74"/>
      <c r="T140" s="74"/>
      <c r="U140" s="74"/>
    </row>
    <row r="141" spans="1:21" ht="18.75" customHeight="1">
      <c r="A141" s="10" t="s">
        <v>412</v>
      </c>
      <c r="B141" s="64">
        <v>173</v>
      </c>
      <c r="C141" s="7">
        <v>144</v>
      </c>
      <c r="D141" s="56">
        <f t="shared" si="21"/>
        <v>120.1</v>
      </c>
      <c r="E141">
        <v>2070101</v>
      </c>
      <c r="F141" s="74">
        <f t="shared" si="22"/>
        <v>7</v>
      </c>
      <c r="G141">
        <v>143</v>
      </c>
      <c r="I141">
        <f t="shared" si="25"/>
        <v>143</v>
      </c>
      <c r="K141">
        <v>101</v>
      </c>
      <c r="N141">
        <f t="shared" si="23"/>
        <v>101</v>
      </c>
      <c r="O141" s="6" t="s">
        <v>725</v>
      </c>
      <c r="P141">
        <f t="shared" si="20"/>
        <v>43</v>
      </c>
      <c r="Q141" s="57">
        <f t="shared" si="24"/>
        <v>43</v>
      </c>
      <c r="T141" s="74"/>
      <c r="U141" s="74"/>
    </row>
    <row r="142" spans="1:21" ht="18.75" customHeight="1">
      <c r="A142" s="10" t="s">
        <v>413</v>
      </c>
      <c r="B142" s="64">
        <v>143</v>
      </c>
      <c r="C142" s="7">
        <v>100</v>
      </c>
      <c r="D142" s="56">
        <f t="shared" si="21"/>
        <v>143</v>
      </c>
      <c r="E142">
        <v>2070102</v>
      </c>
      <c r="F142" s="74">
        <f t="shared" si="22"/>
        <v>7</v>
      </c>
      <c r="G142">
        <v>148</v>
      </c>
      <c r="I142">
        <f t="shared" si="25"/>
        <v>148</v>
      </c>
      <c r="K142">
        <v>145</v>
      </c>
      <c r="N142">
        <f t="shared" si="23"/>
        <v>145</v>
      </c>
      <c r="O142" s="6" t="s">
        <v>725</v>
      </c>
      <c r="P142">
        <f t="shared" si="20"/>
        <v>5</v>
      </c>
      <c r="Q142" s="57">
        <f t="shared" si="24"/>
        <v>3.5</v>
      </c>
      <c r="T142" s="74"/>
      <c r="U142" s="74"/>
    </row>
    <row r="143" spans="1:21" ht="18.75" customHeight="1">
      <c r="A143" s="10" t="s">
        <v>572</v>
      </c>
      <c r="B143" s="64">
        <v>148</v>
      </c>
      <c r="C143" s="7">
        <v>143</v>
      </c>
      <c r="D143" s="56">
        <f t="shared" si="21"/>
        <v>103.5</v>
      </c>
      <c r="E143">
        <v>2070104</v>
      </c>
      <c r="F143" s="74">
        <f t="shared" si="22"/>
        <v>7</v>
      </c>
      <c r="G143">
        <v>10</v>
      </c>
      <c r="I143">
        <f t="shared" si="25"/>
        <v>10</v>
      </c>
      <c r="K143">
        <v>0</v>
      </c>
      <c r="N143">
        <f t="shared" si="23"/>
        <v>0</v>
      </c>
      <c r="O143" s="6" t="s">
        <v>725</v>
      </c>
      <c r="P143">
        <f t="shared" si="20"/>
        <v>10</v>
      </c>
      <c r="T143" s="74"/>
      <c r="U143" s="74"/>
    </row>
    <row r="144" spans="1:21" ht="18.75" customHeight="1">
      <c r="A144" s="10" t="s">
        <v>475</v>
      </c>
      <c r="B144" s="64">
        <v>10</v>
      </c>
      <c r="C144" s="7">
        <v>0</v>
      </c>
      <c r="D144" s="56"/>
      <c r="E144">
        <v>2070108</v>
      </c>
      <c r="F144" s="74">
        <f t="shared" si="22"/>
        <v>7</v>
      </c>
      <c r="G144">
        <v>146</v>
      </c>
      <c r="H144">
        <v>16</v>
      </c>
      <c r="I144">
        <f t="shared" si="25"/>
        <v>162</v>
      </c>
      <c r="K144">
        <v>142</v>
      </c>
      <c r="L144">
        <v>16</v>
      </c>
      <c r="N144">
        <f t="shared" si="23"/>
        <v>158</v>
      </c>
      <c r="O144" s="6" t="s">
        <v>725</v>
      </c>
      <c r="P144">
        <f t="shared" si="20"/>
        <v>18</v>
      </c>
      <c r="Q144" s="57">
        <f>P144/C145*100</f>
        <v>12.5</v>
      </c>
      <c r="T144" s="74"/>
      <c r="U144" s="74"/>
    </row>
    <row r="145" spans="1:21" ht="18.75" customHeight="1">
      <c r="A145" s="10" t="s">
        <v>476</v>
      </c>
      <c r="B145" s="64">
        <v>162</v>
      </c>
      <c r="C145" s="7">
        <v>144</v>
      </c>
      <c r="D145" s="56">
        <f t="shared" si="21"/>
        <v>112.5</v>
      </c>
      <c r="E145">
        <v>2070109</v>
      </c>
      <c r="F145" s="74">
        <f t="shared" si="22"/>
        <v>7</v>
      </c>
      <c r="G145">
        <v>202</v>
      </c>
      <c r="I145">
        <f t="shared" si="25"/>
        <v>202</v>
      </c>
      <c r="K145">
        <v>175</v>
      </c>
      <c r="N145">
        <f t="shared" si="23"/>
        <v>175</v>
      </c>
      <c r="O145" s="6" t="s">
        <v>725</v>
      </c>
      <c r="P145">
        <f t="shared" si="20"/>
        <v>49</v>
      </c>
      <c r="Q145" s="57">
        <f>P145/C146*100</f>
        <v>32</v>
      </c>
      <c r="R145" s="74"/>
      <c r="T145" s="74"/>
      <c r="U145" s="74"/>
    </row>
    <row r="146" spans="1:21" ht="18.75" customHeight="1">
      <c r="A146" s="10" t="s">
        <v>570</v>
      </c>
      <c r="B146" s="64">
        <v>202</v>
      </c>
      <c r="C146" s="7">
        <v>153</v>
      </c>
      <c r="D146" s="56">
        <f t="shared" si="21"/>
        <v>132</v>
      </c>
      <c r="E146">
        <v>2070110</v>
      </c>
      <c r="F146" s="74">
        <f t="shared" si="22"/>
        <v>7</v>
      </c>
      <c r="G146">
        <v>0</v>
      </c>
      <c r="H146">
        <v>70</v>
      </c>
      <c r="I146">
        <f t="shared" si="25"/>
        <v>70</v>
      </c>
      <c r="L146">
        <v>182</v>
      </c>
      <c r="N146">
        <f t="shared" si="23"/>
        <v>182</v>
      </c>
      <c r="O146" s="6" t="s">
        <v>725</v>
      </c>
      <c r="P146">
        <f t="shared" si="20"/>
        <v>-112</v>
      </c>
      <c r="Q146" s="57">
        <f>P146/C147*100</f>
        <v>-61.5</v>
      </c>
      <c r="T146" s="74"/>
      <c r="U146" s="74"/>
    </row>
    <row r="147" spans="1:21" ht="18.75" customHeight="1">
      <c r="A147" s="10" t="s">
        <v>575</v>
      </c>
      <c r="B147" s="64">
        <v>70</v>
      </c>
      <c r="C147" s="7">
        <v>182</v>
      </c>
      <c r="D147" s="56">
        <f t="shared" si="21"/>
        <v>38.5</v>
      </c>
      <c r="E147">
        <v>2070111</v>
      </c>
      <c r="F147" s="74">
        <f t="shared" si="22"/>
        <v>7</v>
      </c>
      <c r="H147">
        <v>7</v>
      </c>
      <c r="I147">
        <f t="shared" si="25"/>
        <v>7</v>
      </c>
      <c r="O147" s="6" t="s">
        <v>725</v>
      </c>
      <c r="P147">
        <f t="shared" si="20"/>
        <v>7</v>
      </c>
      <c r="R147" s="74"/>
      <c r="T147" s="74"/>
      <c r="U147" s="74"/>
    </row>
    <row r="148" spans="1:21" ht="18.75" customHeight="1">
      <c r="A148" s="10" t="s">
        <v>576</v>
      </c>
      <c r="B148" s="64">
        <v>7</v>
      </c>
      <c r="C148" s="7">
        <v>0</v>
      </c>
      <c r="D148" s="56"/>
      <c r="E148">
        <v>2070199</v>
      </c>
      <c r="F148" s="74">
        <f t="shared" si="22"/>
        <v>7</v>
      </c>
      <c r="G148" s="80">
        <v>85</v>
      </c>
      <c r="H148" s="80"/>
      <c r="I148" s="80">
        <f t="shared" si="25"/>
        <v>85</v>
      </c>
      <c r="K148" s="80">
        <v>60</v>
      </c>
      <c r="L148" s="80"/>
      <c r="M148" s="80"/>
      <c r="N148" s="80">
        <f t="shared" ref="N148:N179" si="26">SUM(K148:M148)</f>
        <v>60</v>
      </c>
      <c r="O148" s="80" t="s">
        <v>723</v>
      </c>
      <c r="P148" s="80">
        <f t="shared" si="20"/>
        <v>25</v>
      </c>
      <c r="Q148" s="81">
        <f>P148/C149*100</f>
        <v>41.7</v>
      </c>
      <c r="T148" s="74"/>
      <c r="U148" s="74"/>
    </row>
    <row r="149" spans="1:21" s="80" customFormat="1" ht="18.75" customHeight="1">
      <c r="A149" s="76" t="s">
        <v>477</v>
      </c>
      <c r="B149" s="77">
        <v>85</v>
      </c>
      <c r="C149" s="78">
        <v>60</v>
      </c>
      <c r="D149" s="79">
        <f t="shared" si="21"/>
        <v>141.69999999999999</v>
      </c>
      <c r="E149" s="80">
        <v>20703</v>
      </c>
      <c r="F149" s="74">
        <f t="shared" si="22"/>
        <v>5</v>
      </c>
      <c r="G149">
        <v>15</v>
      </c>
      <c r="H149"/>
      <c r="I149">
        <f t="shared" si="25"/>
        <v>15</v>
      </c>
      <c r="J149"/>
      <c r="K149">
        <v>0</v>
      </c>
      <c r="L149"/>
      <c r="M149"/>
      <c r="N149">
        <f t="shared" si="26"/>
        <v>0</v>
      </c>
      <c r="O149" s="6" t="s">
        <v>725</v>
      </c>
      <c r="P149">
        <f t="shared" si="20"/>
        <v>15</v>
      </c>
      <c r="Q149" s="57"/>
      <c r="T149" s="74"/>
      <c r="U149" s="74"/>
    </row>
    <row r="150" spans="1:21" ht="18.75" customHeight="1">
      <c r="A150" s="10" t="s">
        <v>478</v>
      </c>
      <c r="B150" s="64">
        <v>15</v>
      </c>
      <c r="C150" s="7">
        <v>0</v>
      </c>
      <c r="D150" s="56"/>
      <c r="E150">
        <v>2070305</v>
      </c>
      <c r="F150" s="74">
        <f t="shared" si="22"/>
        <v>7</v>
      </c>
      <c r="G150">
        <v>70</v>
      </c>
      <c r="I150">
        <f t="shared" si="25"/>
        <v>70</v>
      </c>
      <c r="K150">
        <v>60</v>
      </c>
      <c r="N150">
        <f t="shared" si="26"/>
        <v>60</v>
      </c>
      <c r="O150" s="6" t="s">
        <v>725</v>
      </c>
      <c r="P150">
        <f t="shared" si="20"/>
        <v>10</v>
      </c>
      <c r="Q150" s="57">
        <f t="shared" ref="Q150:Q181" si="27">P150/C151*100</f>
        <v>16.7</v>
      </c>
      <c r="T150" s="74"/>
      <c r="U150" s="74"/>
    </row>
    <row r="151" spans="1:21" ht="18.75" customHeight="1">
      <c r="A151" s="10" t="s">
        <v>479</v>
      </c>
      <c r="B151" s="64">
        <v>70</v>
      </c>
      <c r="C151" s="7">
        <v>60</v>
      </c>
      <c r="D151" s="56">
        <f t="shared" si="21"/>
        <v>116.7</v>
      </c>
      <c r="E151">
        <v>2070308</v>
      </c>
      <c r="F151" s="74">
        <f t="shared" si="22"/>
        <v>7</v>
      </c>
      <c r="G151" s="80">
        <v>117</v>
      </c>
      <c r="H151" s="80"/>
      <c r="I151" s="80">
        <f t="shared" si="25"/>
        <v>117</v>
      </c>
      <c r="K151" s="80">
        <v>122</v>
      </c>
      <c r="L151" s="80"/>
      <c r="M151" s="80"/>
      <c r="N151" s="80">
        <f t="shared" si="26"/>
        <v>122</v>
      </c>
      <c r="O151" s="80" t="s">
        <v>723</v>
      </c>
      <c r="P151" s="80">
        <f t="shared" si="20"/>
        <v>-3</v>
      </c>
      <c r="Q151" s="81">
        <f t="shared" si="27"/>
        <v>-2.5</v>
      </c>
      <c r="T151" s="74"/>
      <c r="U151" s="74"/>
    </row>
    <row r="152" spans="1:21" s="80" customFormat="1" ht="18.75" customHeight="1">
      <c r="A152" s="76" t="s">
        <v>480</v>
      </c>
      <c r="B152" s="77">
        <v>117</v>
      </c>
      <c r="C152" s="78">
        <v>120</v>
      </c>
      <c r="D152" s="79">
        <f t="shared" si="21"/>
        <v>97.5</v>
      </c>
      <c r="E152" s="80">
        <v>20704</v>
      </c>
      <c r="F152" s="74">
        <f t="shared" si="22"/>
        <v>5</v>
      </c>
      <c r="G152">
        <v>117</v>
      </c>
      <c r="H152"/>
      <c r="I152">
        <f t="shared" si="25"/>
        <v>117</v>
      </c>
      <c r="J152"/>
      <c r="K152">
        <v>122</v>
      </c>
      <c r="L152"/>
      <c r="M152"/>
      <c r="N152">
        <f t="shared" si="26"/>
        <v>122</v>
      </c>
      <c r="O152" s="6" t="s">
        <v>725</v>
      </c>
      <c r="P152">
        <f t="shared" si="20"/>
        <v>-3</v>
      </c>
      <c r="Q152" s="57">
        <f t="shared" si="27"/>
        <v>-2.5</v>
      </c>
      <c r="T152" s="74"/>
      <c r="U152" s="74"/>
    </row>
    <row r="153" spans="1:21" ht="18.75" customHeight="1">
      <c r="A153" s="10" t="s">
        <v>481</v>
      </c>
      <c r="B153" s="64">
        <v>117</v>
      </c>
      <c r="C153" s="7">
        <v>120</v>
      </c>
      <c r="D153" s="56">
        <f t="shared" si="21"/>
        <v>97.5</v>
      </c>
      <c r="E153">
        <v>2070499</v>
      </c>
      <c r="F153" s="74">
        <f t="shared" si="22"/>
        <v>7</v>
      </c>
      <c r="G153" s="80">
        <v>218</v>
      </c>
      <c r="H153" s="80"/>
      <c r="I153" s="80">
        <f t="shared" si="25"/>
        <v>218</v>
      </c>
      <c r="K153" s="80">
        <v>196</v>
      </c>
      <c r="L153" s="80">
        <v>30</v>
      </c>
      <c r="M153" s="80"/>
      <c r="N153" s="80">
        <f t="shared" si="26"/>
        <v>226</v>
      </c>
      <c r="O153" s="80" t="s">
        <v>723</v>
      </c>
      <c r="P153" s="80">
        <f t="shared" si="20"/>
        <v>-2</v>
      </c>
      <c r="Q153" s="81">
        <f t="shared" si="27"/>
        <v>-0.9</v>
      </c>
      <c r="T153" s="74"/>
      <c r="U153" s="74"/>
    </row>
    <row r="154" spans="1:21" s="80" customFormat="1" ht="18.75" customHeight="1">
      <c r="A154" s="76" t="s">
        <v>482</v>
      </c>
      <c r="B154" s="77">
        <v>218</v>
      </c>
      <c r="C154" s="78">
        <v>220</v>
      </c>
      <c r="D154" s="79">
        <f t="shared" si="21"/>
        <v>99.1</v>
      </c>
      <c r="E154" s="80">
        <v>20799</v>
      </c>
      <c r="F154" s="74">
        <f t="shared" si="22"/>
        <v>5</v>
      </c>
      <c r="G154">
        <v>218</v>
      </c>
      <c r="H154"/>
      <c r="I154">
        <f t="shared" si="25"/>
        <v>218</v>
      </c>
      <c r="J154"/>
      <c r="K154">
        <v>196</v>
      </c>
      <c r="L154">
        <v>30</v>
      </c>
      <c r="M154"/>
      <c r="N154">
        <f t="shared" si="26"/>
        <v>226</v>
      </c>
      <c r="O154" s="6" t="s">
        <v>725</v>
      </c>
      <c r="P154">
        <f t="shared" si="20"/>
        <v>-2</v>
      </c>
      <c r="Q154" s="57">
        <f t="shared" si="27"/>
        <v>-0.9</v>
      </c>
      <c r="R154" s="74"/>
      <c r="S154"/>
      <c r="T154" s="74"/>
      <c r="U154" s="74"/>
    </row>
    <row r="155" spans="1:21" ht="18.75" customHeight="1">
      <c r="A155" s="10" t="s">
        <v>483</v>
      </c>
      <c r="B155" s="64">
        <v>218</v>
      </c>
      <c r="C155" s="7">
        <v>220</v>
      </c>
      <c r="D155" s="56">
        <f t="shared" si="21"/>
        <v>99.1</v>
      </c>
      <c r="E155">
        <v>2079999</v>
      </c>
      <c r="F155" s="74">
        <f t="shared" si="22"/>
        <v>7</v>
      </c>
      <c r="G155" s="74">
        <v>33238</v>
      </c>
      <c r="H155" s="74">
        <v>1773</v>
      </c>
      <c r="I155" s="74">
        <f t="shared" si="25"/>
        <v>35011</v>
      </c>
      <c r="K155" s="74">
        <v>26491</v>
      </c>
      <c r="L155" s="74">
        <v>2492</v>
      </c>
      <c r="M155" s="74"/>
      <c r="N155" s="74">
        <f t="shared" si="26"/>
        <v>28983</v>
      </c>
      <c r="O155" s="74" t="s">
        <v>722</v>
      </c>
      <c r="P155" s="74">
        <f t="shared" si="20"/>
        <v>16417</v>
      </c>
      <c r="Q155" s="75">
        <f t="shared" si="27"/>
        <v>88.3</v>
      </c>
      <c r="R155" s="74"/>
      <c r="T155" s="74"/>
      <c r="U155" s="74"/>
    </row>
    <row r="156" spans="1:21" s="74" customFormat="1" ht="18.75" customHeight="1">
      <c r="A156" s="70" t="s">
        <v>484</v>
      </c>
      <c r="B156" s="71">
        <v>35011</v>
      </c>
      <c r="C156" s="72">
        <v>18594</v>
      </c>
      <c r="D156" s="73">
        <f t="shared" si="21"/>
        <v>188.3</v>
      </c>
      <c r="E156" s="74">
        <v>208</v>
      </c>
      <c r="F156" s="74">
        <f t="shared" si="22"/>
        <v>3</v>
      </c>
      <c r="G156" s="80">
        <v>1118</v>
      </c>
      <c r="H156" s="80">
        <v>7</v>
      </c>
      <c r="I156" s="80">
        <f t="shared" si="25"/>
        <v>1125</v>
      </c>
      <c r="J156"/>
      <c r="K156" s="80">
        <v>982</v>
      </c>
      <c r="L156" s="80">
        <v>6</v>
      </c>
      <c r="M156" s="80"/>
      <c r="N156" s="80">
        <f t="shared" si="26"/>
        <v>988</v>
      </c>
      <c r="O156" s="80" t="s">
        <v>723</v>
      </c>
      <c r="P156" s="80">
        <f t="shared" si="20"/>
        <v>257</v>
      </c>
      <c r="Q156" s="81">
        <f t="shared" si="27"/>
        <v>29.6</v>
      </c>
      <c r="S156" s="80"/>
    </row>
    <row r="157" spans="1:21" s="80" customFormat="1" ht="18.75" customHeight="1">
      <c r="A157" s="76" t="s">
        <v>485</v>
      </c>
      <c r="B157" s="77">
        <v>1125</v>
      </c>
      <c r="C157" s="78">
        <v>868</v>
      </c>
      <c r="D157" s="79">
        <f t="shared" si="21"/>
        <v>129.6</v>
      </c>
      <c r="E157" s="80">
        <v>20801</v>
      </c>
      <c r="F157" s="74">
        <f t="shared" si="22"/>
        <v>5</v>
      </c>
      <c r="G157">
        <v>307</v>
      </c>
      <c r="H157"/>
      <c r="I157">
        <f t="shared" si="25"/>
        <v>307</v>
      </c>
      <c r="J157"/>
      <c r="K157">
        <v>317</v>
      </c>
      <c r="L157"/>
      <c r="M157"/>
      <c r="N157">
        <f t="shared" si="26"/>
        <v>317</v>
      </c>
      <c r="O157" s="6" t="s">
        <v>725</v>
      </c>
      <c r="P157">
        <f t="shared" si="20"/>
        <v>32</v>
      </c>
      <c r="Q157" s="57">
        <f t="shared" si="27"/>
        <v>11.6</v>
      </c>
      <c r="R157" s="74"/>
      <c r="S157"/>
      <c r="T157" s="74"/>
      <c r="U157" s="74"/>
    </row>
    <row r="158" spans="1:21" ht="18.75" customHeight="1">
      <c r="A158" s="10" t="s">
        <v>412</v>
      </c>
      <c r="B158" s="64">
        <v>307</v>
      </c>
      <c r="C158" s="7">
        <v>275</v>
      </c>
      <c r="D158" s="56">
        <f t="shared" si="21"/>
        <v>111.6</v>
      </c>
      <c r="E158">
        <v>2080101</v>
      </c>
      <c r="F158" s="74">
        <f t="shared" si="22"/>
        <v>7</v>
      </c>
      <c r="G158">
        <v>23</v>
      </c>
      <c r="I158">
        <f t="shared" si="25"/>
        <v>23</v>
      </c>
      <c r="K158">
        <v>25</v>
      </c>
      <c r="N158">
        <f t="shared" si="26"/>
        <v>25</v>
      </c>
      <c r="O158" s="6" t="s">
        <v>725</v>
      </c>
      <c r="P158">
        <f t="shared" si="20"/>
        <v>-2</v>
      </c>
      <c r="Q158" s="57">
        <f t="shared" si="27"/>
        <v>-8</v>
      </c>
      <c r="T158" s="74"/>
      <c r="U158" s="74"/>
    </row>
    <row r="159" spans="1:21" ht="18.75" customHeight="1">
      <c r="A159" s="10" t="s">
        <v>413</v>
      </c>
      <c r="B159" s="64">
        <v>23</v>
      </c>
      <c r="C159" s="7">
        <v>25</v>
      </c>
      <c r="D159" s="56">
        <f t="shared" si="21"/>
        <v>92</v>
      </c>
      <c r="E159">
        <v>2080102</v>
      </c>
      <c r="F159" s="74">
        <f t="shared" si="22"/>
        <v>7</v>
      </c>
      <c r="G159">
        <v>121</v>
      </c>
      <c r="I159">
        <f t="shared" si="25"/>
        <v>121</v>
      </c>
      <c r="K159">
        <v>120</v>
      </c>
      <c r="N159">
        <f t="shared" si="26"/>
        <v>120</v>
      </c>
      <c r="O159" s="6" t="s">
        <v>725</v>
      </c>
      <c r="P159">
        <f t="shared" si="20"/>
        <v>13</v>
      </c>
      <c r="Q159" s="57">
        <f t="shared" si="27"/>
        <v>12</v>
      </c>
      <c r="T159" s="74"/>
      <c r="U159" s="74"/>
    </row>
    <row r="160" spans="1:21" ht="18.75" customHeight="1">
      <c r="A160" s="10" t="s">
        <v>486</v>
      </c>
      <c r="B160" s="64">
        <v>121</v>
      </c>
      <c r="C160" s="7">
        <v>108</v>
      </c>
      <c r="D160" s="56">
        <f t="shared" si="21"/>
        <v>112</v>
      </c>
      <c r="E160">
        <v>2080105</v>
      </c>
      <c r="F160" s="74">
        <f t="shared" si="22"/>
        <v>7</v>
      </c>
      <c r="G160">
        <v>327</v>
      </c>
      <c r="I160">
        <f t="shared" si="25"/>
        <v>327</v>
      </c>
      <c r="K160">
        <v>306</v>
      </c>
      <c r="N160">
        <f t="shared" si="26"/>
        <v>306</v>
      </c>
      <c r="O160" s="6" t="s">
        <v>725</v>
      </c>
      <c r="P160">
        <f t="shared" si="20"/>
        <v>50</v>
      </c>
      <c r="Q160" s="57">
        <f t="shared" si="27"/>
        <v>18.100000000000001</v>
      </c>
      <c r="T160" s="74"/>
      <c r="U160" s="74"/>
    </row>
    <row r="161" spans="1:21" ht="18.75" customHeight="1">
      <c r="A161" s="10" t="s">
        <v>487</v>
      </c>
      <c r="B161" s="64">
        <v>327</v>
      </c>
      <c r="C161" s="7">
        <v>277</v>
      </c>
      <c r="D161" s="56">
        <f t="shared" si="21"/>
        <v>118.1</v>
      </c>
      <c r="E161">
        <v>2080106</v>
      </c>
      <c r="F161" s="74">
        <f t="shared" si="22"/>
        <v>7</v>
      </c>
      <c r="H161">
        <v>7</v>
      </c>
      <c r="I161">
        <f t="shared" si="25"/>
        <v>7</v>
      </c>
      <c r="L161">
        <v>6</v>
      </c>
      <c r="N161">
        <f t="shared" si="26"/>
        <v>6</v>
      </c>
      <c r="O161" s="6" t="s">
        <v>725</v>
      </c>
      <c r="P161">
        <f t="shared" si="20"/>
        <v>1</v>
      </c>
      <c r="Q161" s="57">
        <f t="shared" si="27"/>
        <v>16.7</v>
      </c>
      <c r="T161" s="74"/>
      <c r="U161" s="74"/>
    </row>
    <row r="162" spans="1:21" ht="18.75" customHeight="1">
      <c r="A162" s="10" t="s">
        <v>577</v>
      </c>
      <c r="B162" s="64">
        <v>7</v>
      </c>
      <c r="C162" s="7">
        <v>6</v>
      </c>
      <c r="D162" s="56">
        <f t="shared" si="21"/>
        <v>116.7</v>
      </c>
      <c r="E162">
        <v>2080107</v>
      </c>
      <c r="F162" s="74">
        <f t="shared" si="22"/>
        <v>7</v>
      </c>
      <c r="G162">
        <v>309</v>
      </c>
      <c r="I162">
        <f t="shared" si="25"/>
        <v>309</v>
      </c>
      <c r="K162">
        <v>189</v>
      </c>
      <c r="N162">
        <f t="shared" si="26"/>
        <v>189</v>
      </c>
      <c r="O162" s="6" t="s">
        <v>725</v>
      </c>
      <c r="P162">
        <f t="shared" si="20"/>
        <v>158</v>
      </c>
      <c r="Q162" s="57">
        <f t="shared" si="27"/>
        <v>104.6</v>
      </c>
      <c r="R162" s="74"/>
      <c r="T162" s="74"/>
      <c r="U162" s="74"/>
    </row>
    <row r="163" spans="1:21" ht="18.75" customHeight="1">
      <c r="A163" s="10" t="s">
        <v>578</v>
      </c>
      <c r="B163" s="64">
        <v>309</v>
      </c>
      <c r="C163" s="7">
        <v>151</v>
      </c>
      <c r="D163" s="56">
        <f t="shared" si="21"/>
        <v>204.6</v>
      </c>
      <c r="E163">
        <v>2080109</v>
      </c>
      <c r="F163" s="74">
        <f t="shared" si="22"/>
        <v>7</v>
      </c>
      <c r="G163">
        <v>31</v>
      </c>
      <c r="I163">
        <f t="shared" si="25"/>
        <v>31</v>
      </c>
      <c r="K163">
        <v>25</v>
      </c>
      <c r="N163">
        <f t="shared" si="26"/>
        <v>25</v>
      </c>
      <c r="O163" s="6" t="s">
        <v>725</v>
      </c>
      <c r="P163">
        <f t="shared" si="20"/>
        <v>5</v>
      </c>
      <c r="Q163" s="57">
        <f t="shared" si="27"/>
        <v>19.2</v>
      </c>
      <c r="T163" s="74"/>
      <c r="U163" s="74"/>
    </row>
    <row r="164" spans="1:21" ht="18.75" customHeight="1">
      <c r="A164" s="10" t="s">
        <v>579</v>
      </c>
      <c r="B164" s="64">
        <v>31</v>
      </c>
      <c r="C164" s="7">
        <v>26</v>
      </c>
      <c r="D164" s="56">
        <f t="shared" si="21"/>
        <v>119.2</v>
      </c>
      <c r="E164">
        <v>2080112</v>
      </c>
      <c r="F164" s="74">
        <f t="shared" si="22"/>
        <v>7</v>
      </c>
      <c r="G164" s="80">
        <v>2593</v>
      </c>
      <c r="H164" s="80">
        <v>50</v>
      </c>
      <c r="I164" s="80">
        <f t="shared" si="25"/>
        <v>2643</v>
      </c>
      <c r="K164" s="80">
        <v>2183</v>
      </c>
      <c r="L164" s="80">
        <v>72</v>
      </c>
      <c r="M164" s="80"/>
      <c r="N164" s="80">
        <f t="shared" si="26"/>
        <v>2255</v>
      </c>
      <c r="O164" s="80" t="s">
        <v>723</v>
      </c>
      <c r="P164" s="80">
        <f t="shared" si="20"/>
        <v>114</v>
      </c>
      <c r="Q164" s="81">
        <f t="shared" si="27"/>
        <v>4.5</v>
      </c>
      <c r="T164" s="74"/>
      <c r="U164" s="74"/>
    </row>
    <row r="165" spans="1:21" s="80" customFormat="1" ht="18.75" customHeight="1">
      <c r="A165" s="76" t="s">
        <v>488</v>
      </c>
      <c r="B165" s="77">
        <v>2643</v>
      </c>
      <c r="C165" s="78">
        <v>2529</v>
      </c>
      <c r="D165" s="79">
        <f t="shared" si="21"/>
        <v>104.5</v>
      </c>
      <c r="E165" s="80">
        <v>20802</v>
      </c>
      <c r="F165" s="74">
        <f t="shared" si="22"/>
        <v>5</v>
      </c>
      <c r="G165">
        <v>315</v>
      </c>
      <c r="H165"/>
      <c r="I165">
        <f t="shared" si="25"/>
        <v>315</v>
      </c>
      <c r="J165"/>
      <c r="K165">
        <v>229</v>
      </c>
      <c r="L165"/>
      <c r="M165"/>
      <c r="N165">
        <f t="shared" si="26"/>
        <v>229</v>
      </c>
      <c r="O165" s="6" t="s">
        <v>725</v>
      </c>
      <c r="P165">
        <f t="shared" si="20"/>
        <v>115</v>
      </c>
      <c r="Q165" s="57">
        <f t="shared" si="27"/>
        <v>57.5</v>
      </c>
      <c r="R165" s="74"/>
      <c r="S165"/>
      <c r="T165" s="74"/>
      <c r="U165" s="74"/>
    </row>
    <row r="166" spans="1:21" ht="18.75" customHeight="1">
      <c r="A166" s="10" t="s">
        <v>412</v>
      </c>
      <c r="B166" s="64">
        <v>315</v>
      </c>
      <c r="C166" s="7">
        <v>200</v>
      </c>
      <c r="D166" s="56">
        <f t="shared" si="21"/>
        <v>157.5</v>
      </c>
      <c r="E166">
        <v>2080201</v>
      </c>
      <c r="F166" s="74">
        <f t="shared" si="22"/>
        <v>7</v>
      </c>
      <c r="G166">
        <v>163</v>
      </c>
      <c r="I166">
        <f t="shared" si="25"/>
        <v>163</v>
      </c>
      <c r="K166">
        <v>99</v>
      </c>
      <c r="N166">
        <f t="shared" si="26"/>
        <v>99</v>
      </c>
      <c r="O166" s="6" t="s">
        <v>725</v>
      </c>
      <c r="P166">
        <f t="shared" si="20"/>
        <v>73</v>
      </c>
      <c r="Q166" s="57">
        <f t="shared" si="27"/>
        <v>81.099999999999994</v>
      </c>
      <c r="T166" s="74"/>
      <c r="U166" s="74"/>
    </row>
    <row r="167" spans="1:21" ht="18.75" customHeight="1">
      <c r="A167" s="10" t="s">
        <v>413</v>
      </c>
      <c r="B167" s="64">
        <v>163</v>
      </c>
      <c r="C167" s="7">
        <v>90</v>
      </c>
      <c r="D167" s="56">
        <f t="shared" si="21"/>
        <v>181.1</v>
      </c>
      <c r="E167">
        <v>2080202</v>
      </c>
      <c r="F167" s="74">
        <f t="shared" si="22"/>
        <v>7</v>
      </c>
      <c r="H167">
        <v>7</v>
      </c>
      <c r="I167">
        <f t="shared" si="25"/>
        <v>7</v>
      </c>
      <c r="L167">
        <v>1</v>
      </c>
      <c r="N167">
        <f t="shared" si="26"/>
        <v>1</v>
      </c>
      <c r="O167" s="6" t="s">
        <v>725</v>
      </c>
      <c r="P167">
        <f t="shared" si="20"/>
        <v>-174</v>
      </c>
      <c r="Q167" s="57">
        <f t="shared" si="27"/>
        <v>-96.1</v>
      </c>
      <c r="T167" s="74"/>
      <c r="U167" s="74"/>
    </row>
    <row r="168" spans="1:21" ht="18.75" customHeight="1">
      <c r="A168" s="10" t="s">
        <v>580</v>
      </c>
      <c r="B168" s="64">
        <v>7</v>
      </c>
      <c r="C168" s="7">
        <v>181</v>
      </c>
      <c r="D168" s="56">
        <f t="shared" si="21"/>
        <v>3.9</v>
      </c>
      <c r="E168">
        <v>2080205</v>
      </c>
      <c r="F168" s="74">
        <f t="shared" si="22"/>
        <v>7</v>
      </c>
      <c r="G168">
        <v>114</v>
      </c>
      <c r="I168">
        <f t="shared" si="25"/>
        <v>114</v>
      </c>
      <c r="K168">
        <v>115</v>
      </c>
      <c r="N168">
        <f t="shared" si="26"/>
        <v>115</v>
      </c>
      <c r="O168" s="6" t="s">
        <v>725</v>
      </c>
      <c r="P168">
        <f t="shared" si="20"/>
        <v>14</v>
      </c>
      <c r="Q168" s="57">
        <f t="shared" si="27"/>
        <v>14</v>
      </c>
      <c r="R168" s="74"/>
      <c r="S168" s="80"/>
      <c r="T168" s="74"/>
      <c r="U168" s="74"/>
    </row>
    <row r="169" spans="1:21" ht="18.75" customHeight="1">
      <c r="A169" s="10" t="s">
        <v>581</v>
      </c>
      <c r="B169" s="64">
        <v>114</v>
      </c>
      <c r="C169" s="7">
        <v>100</v>
      </c>
      <c r="D169" s="56">
        <f t="shared" si="21"/>
        <v>114</v>
      </c>
      <c r="E169">
        <v>2080207</v>
      </c>
      <c r="F169" s="74">
        <f t="shared" si="22"/>
        <v>7</v>
      </c>
      <c r="G169">
        <v>2001</v>
      </c>
      <c r="H169">
        <v>43</v>
      </c>
      <c r="I169">
        <f t="shared" si="25"/>
        <v>2044</v>
      </c>
      <c r="K169">
        <v>1740</v>
      </c>
      <c r="L169">
        <v>71</v>
      </c>
      <c r="N169">
        <f t="shared" si="26"/>
        <v>1811</v>
      </c>
      <c r="O169" s="6" t="s">
        <v>725</v>
      </c>
      <c r="P169">
        <f t="shared" si="20"/>
        <v>86</v>
      </c>
      <c r="Q169" s="57">
        <f t="shared" si="27"/>
        <v>4.4000000000000004</v>
      </c>
      <c r="T169" s="74"/>
      <c r="U169" s="74"/>
    </row>
    <row r="170" spans="1:21" ht="18.75" customHeight="1">
      <c r="A170" s="10" t="s">
        <v>582</v>
      </c>
      <c r="B170" s="64">
        <v>2044</v>
      </c>
      <c r="C170" s="7">
        <v>1958</v>
      </c>
      <c r="D170" s="56">
        <f t="shared" si="21"/>
        <v>104.4</v>
      </c>
      <c r="E170">
        <v>2080208</v>
      </c>
      <c r="F170" s="74">
        <f t="shared" si="22"/>
        <v>7</v>
      </c>
      <c r="G170" s="80">
        <v>20330</v>
      </c>
      <c r="H170" s="80"/>
      <c r="I170" s="80">
        <f t="shared" si="25"/>
        <v>20330</v>
      </c>
      <c r="K170" s="80">
        <v>18595</v>
      </c>
      <c r="L170" s="80"/>
      <c r="M170" s="80"/>
      <c r="N170" s="80">
        <f t="shared" si="26"/>
        <v>18595</v>
      </c>
      <c r="O170" s="80" t="s">
        <v>723</v>
      </c>
      <c r="P170" s="80">
        <f t="shared" si="20"/>
        <v>10615</v>
      </c>
      <c r="Q170" s="81">
        <f t="shared" si="27"/>
        <v>109.3</v>
      </c>
      <c r="R170" s="74"/>
      <c r="T170" s="74"/>
      <c r="U170" s="74"/>
    </row>
    <row r="171" spans="1:21" s="80" customFormat="1" ht="18.75" customHeight="1">
      <c r="A171" s="76" t="s">
        <v>489</v>
      </c>
      <c r="B171" s="77">
        <v>20330</v>
      </c>
      <c r="C171" s="78">
        <v>9715</v>
      </c>
      <c r="D171" s="79">
        <f t="shared" si="21"/>
        <v>209.3</v>
      </c>
      <c r="E171" s="80">
        <v>20805</v>
      </c>
      <c r="F171" s="74">
        <f t="shared" si="22"/>
        <v>5</v>
      </c>
      <c r="G171">
        <v>1000</v>
      </c>
      <c r="H171"/>
      <c r="I171">
        <f t="shared" si="25"/>
        <v>1000</v>
      </c>
      <c r="J171"/>
      <c r="K171">
        <v>1044</v>
      </c>
      <c r="L171"/>
      <c r="M171"/>
      <c r="N171">
        <f t="shared" si="26"/>
        <v>1044</v>
      </c>
      <c r="O171" s="6" t="s">
        <v>725</v>
      </c>
      <c r="P171">
        <f t="shared" ref="P171:P234" si="28">B172-C172</f>
        <v>150</v>
      </c>
      <c r="Q171" s="57">
        <f t="shared" si="27"/>
        <v>17.600000000000001</v>
      </c>
      <c r="T171" s="74"/>
      <c r="U171" s="74"/>
    </row>
    <row r="172" spans="1:21" ht="18.75" customHeight="1">
      <c r="A172" s="10" t="s">
        <v>490</v>
      </c>
      <c r="B172" s="64">
        <v>1000</v>
      </c>
      <c r="C172" s="7">
        <v>850</v>
      </c>
      <c r="D172" s="56">
        <f t="shared" si="21"/>
        <v>117.6</v>
      </c>
      <c r="E172">
        <v>2080501</v>
      </c>
      <c r="F172" s="74">
        <f t="shared" si="22"/>
        <v>7</v>
      </c>
      <c r="G172">
        <v>2300</v>
      </c>
      <c r="I172">
        <f t="shared" si="25"/>
        <v>2300</v>
      </c>
      <c r="K172">
        <v>2357</v>
      </c>
      <c r="N172">
        <f t="shared" si="26"/>
        <v>2357</v>
      </c>
      <c r="O172" s="6" t="s">
        <v>725</v>
      </c>
      <c r="P172">
        <f t="shared" si="28"/>
        <v>650</v>
      </c>
      <c r="Q172" s="57">
        <f t="shared" si="27"/>
        <v>39.4</v>
      </c>
      <c r="T172" s="74"/>
      <c r="U172" s="74"/>
    </row>
    <row r="173" spans="1:21" ht="18.75" customHeight="1">
      <c r="A173" s="10" t="s">
        <v>491</v>
      </c>
      <c r="B173" s="64">
        <v>2300</v>
      </c>
      <c r="C173" s="7">
        <v>1650</v>
      </c>
      <c r="D173" s="56">
        <f t="shared" si="21"/>
        <v>139.4</v>
      </c>
      <c r="E173">
        <v>2080502</v>
      </c>
      <c r="F173" s="74">
        <f t="shared" si="22"/>
        <v>7</v>
      </c>
      <c r="G173">
        <v>414</v>
      </c>
      <c r="I173">
        <f t="shared" si="25"/>
        <v>414</v>
      </c>
      <c r="K173">
        <v>426</v>
      </c>
      <c r="N173">
        <f t="shared" si="26"/>
        <v>426</v>
      </c>
      <c r="O173" s="6" t="s">
        <v>725</v>
      </c>
      <c r="P173">
        <f t="shared" si="28"/>
        <v>4</v>
      </c>
      <c r="Q173" s="57">
        <f t="shared" si="27"/>
        <v>1</v>
      </c>
      <c r="T173" s="74"/>
      <c r="U173" s="74"/>
    </row>
    <row r="174" spans="1:21" ht="18.75" customHeight="1">
      <c r="A174" s="10" t="s">
        <v>659</v>
      </c>
      <c r="B174" s="64">
        <v>414</v>
      </c>
      <c r="C174" s="7">
        <v>410</v>
      </c>
      <c r="D174" s="56">
        <f t="shared" si="21"/>
        <v>101</v>
      </c>
      <c r="E174">
        <v>2080503</v>
      </c>
      <c r="F174" s="74">
        <f t="shared" si="22"/>
        <v>7</v>
      </c>
      <c r="G174">
        <v>5314</v>
      </c>
      <c r="I174">
        <f t="shared" si="25"/>
        <v>5314</v>
      </c>
      <c r="K174">
        <v>5261</v>
      </c>
      <c r="N174">
        <f t="shared" si="26"/>
        <v>5261</v>
      </c>
      <c r="O174" s="6" t="s">
        <v>725</v>
      </c>
      <c r="P174">
        <f t="shared" si="28"/>
        <v>14</v>
      </c>
      <c r="Q174" s="57">
        <f t="shared" si="27"/>
        <v>0.3</v>
      </c>
      <c r="T174" s="74"/>
      <c r="U174" s="74"/>
    </row>
    <row r="175" spans="1:21" ht="18.75" customHeight="1">
      <c r="A175" s="10" t="s">
        <v>661</v>
      </c>
      <c r="B175" s="64">
        <v>5314</v>
      </c>
      <c r="C175" s="7">
        <v>5300</v>
      </c>
      <c r="D175" s="56">
        <f t="shared" si="21"/>
        <v>100.3</v>
      </c>
      <c r="E175">
        <v>2080505</v>
      </c>
      <c r="F175" s="74">
        <f t="shared" si="22"/>
        <v>7</v>
      </c>
      <c r="G175">
        <v>200</v>
      </c>
      <c r="I175">
        <f t="shared" si="25"/>
        <v>200</v>
      </c>
      <c r="K175">
        <v>4</v>
      </c>
      <c r="N175">
        <f t="shared" si="26"/>
        <v>4</v>
      </c>
      <c r="O175" s="6" t="s">
        <v>725</v>
      </c>
      <c r="P175">
        <f t="shared" si="28"/>
        <v>200</v>
      </c>
      <c r="Q175" s="57" t="e">
        <f t="shared" si="27"/>
        <v>#DIV/0!</v>
      </c>
      <c r="T175" s="74"/>
      <c r="U175" s="74"/>
    </row>
    <row r="176" spans="1:21" ht="18.75" customHeight="1">
      <c r="A176" s="10" t="s">
        <v>666</v>
      </c>
      <c r="B176" s="64">
        <v>200</v>
      </c>
      <c r="C176" s="7">
        <v>0</v>
      </c>
      <c r="D176" s="56"/>
      <c r="E176">
        <v>2080506</v>
      </c>
      <c r="F176" s="74">
        <f t="shared" si="22"/>
        <v>7</v>
      </c>
      <c r="G176">
        <v>9300</v>
      </c>
      <c r="I176">
        <f t="shared" si="25"/>
        <v>9300</v>
      </c>
      <c r="K176">
        <v>8000</v>
      </c>
      <c r="N176">
        <f t="shared" si="26"/>
        <v>8000</v>
      </c>
      <c r="O176" s="6" t="s">
        <v>725</v>
      </c>
      <c r="P176">
        <f t="shared" si="28"/>
        <v>9300</v>
      </c>
      <c r="Q176" s="57" t="e">
        <f t="shared" si="27"/>
        <v>#DIV/0!</v>
      </c>
      <c r="T176" s="74"/>
      <c r="U176" s="74"/>
    </row>
    <row r="177" spans="1:21" ht="18.75" customHeight="1">
      <c r="A177" s="10" t="s">
        <v>669</v>
      </c>
      <c r="B177" s="64">
        <v>9300</v>
      </c>
      <c r="C177" s="7">
        <v>0</v>
      </c>
      <c r="D177" s="56"/>
      <c r="E177">
        <v>2080507</v>
      </c>
      <c r="F177" s="74">
        <f t="shared" si="22"/>
        <v>7</v>
      </c>
      <c r="G177">
        <v>1802</v>
      </c>
      <c r="I177">
        <f t="shared" si="25"/>
        <v>1802</v>
      </c>
      <c r="K177">
        <v>1503</v>
      </c>
      <c r="N177">
        <f t="shared" si="26"/>
        <v>1503</v>
      </c>
      <c r="O177" s="6" t="s">
        <v>725</v>
      </c>
      <c r="P177">
        <f t="shared" si="28"/>
        <v>297</v>
      </c>
      <c r="Q177" s="57">
        <f t="shared" si="27"/>
        <v>19.7</v>
      </c>
      <c r="T177" s="74"/>
      <c r="U177" s="74"/>
    </row>
    <row r="178" spans="1:21" ht="18.75" customHeight="1">
      <c r="A178" s="10" t="s">
        <v>574</v>
      </c>
      <c r="B178" s="64">
        <v>1802</v>
      </c>
      <c r="C178" s="7">
        <v>1505</v>
      </c>
      <c r="D178" s="56">
        <f t="shared" si="21"/>
        <v>119.7</v>
      </c>
      <c r="E178">
        <v>2080599</v>
      </c>
      <c r="F178" s="74">
        <f t="shared" si="22"/>
        <v>7</v>
      </c>
      <c r="G178" s="80">
        <v>260</v>
      </c>
      <c r="H178" s="80"/>
      <c r="I178" s="80">
        <f t="shared" si="25"/>
        <v>260</v>
      </c>
      <c r="K178" s="80">
        <v>0</v>
      </c>
      <c r="L178" s="80">
        <v>770</v>
      </c>
      <c r="M178" s="80"/>
      <c r="N178" s="80">
        <f t="shared" si="26"/>
        <v>770</v>
      </c>
      <c r="O178" s="80" t="s">
        <v>723</v>
      </c>
      <c r="P178" s="80">
        <f t="shared" si="28"/>
        <v>-510</v>
      </c>
      <c r="Q178" s="81">
        <f t="shared" si="27"/>
        <v>-66.2</v>
      </c>
      <c r="T178" s="74"/>
      <c r="U178" s="74"/>
    </row>
    <row r="179" spans="1:21" s="80" customFormat="1" ht="18.75" customHeight="1">
      <c r="A179" s="76" t="s">
        <v>492</v>
      </c>
      <c r="B179" s="77">
        <v>260</v>
      </c>
      <c r="C179" s="78">
        <v>770</v>
      </c>
      <c r="D179" s="79">
        <f t="shared" si="21"/>
        <v>33.799999999999997</v>
      </c>
      <c r="E179" s="80">
        <v>20807</v>
      </c>
      <c r="F179" s="74">
        <f t="shared" si="22"/>
        <v>5</v>
      </c>
      <c r="G179">
        <v>260</v>
      </c>
      <c r="H179"/>
      <c r="I179">
        <f t="shared" si="25"/>
        <v>260</v>
      </c>
      <c r="J179"/>
      <c r="K179">
        <v>0</v>
      </c>
      <c r="L179">
        <v>770</v>
      </c>
      <c r="M179"/>
      <c r="N179">
        <f t="shared" si="26"/>
        <v>770</v>
      </c>
      <c r="O179" s="6" t="s">
        <v>725</v>
      </c>
      <c r="P179">
        <f t="shared" si="28"/>
        <v>-510</v>
      </c>
      <c r="Q179" s="57">
        <f t="shared" si="27"/>
        <v>-66.2</v>
      </c>
      <c r="R179" s="74"/>
      <c r="S179"/>
      <c r="T179" s="74"/>
      <c r="U179" s="74"/>
    </row>
    <row r="180" spans="1:21" ht="18.75" customHeight="1">
      <c r="A180" s="10" t="s">
        <v>493</v>
      </c>
      <c r="B180" s="64">
        <v>260</v>
      </c>
      <c r="C180" s="7">
        <v>770</v>
      </c>
      <c r="D180" s="56">
        <f t="shared" si="21"/>
        <v>33.799999999999997</v>
      </c>
      <c r="E180">
        <v>2080799</v>
      </c>
      <c r="F180" s="74">
        <f t="shared" si="22"/>
        <v>7</v>
      </c>
      <c r="G180" s="80">
        <v>950</v>
      </c>
      <c r="H180" s="80">
        <v>2</v>
      </c>
      <c r="I180" s="80">
        <f t="shared" si="25"/>
        <v>952</v>
      </c>
      <c r="K180" s="80">
        <v>900</v>
      </c>
      <c r="L180" s="80"/>
      <c r="M180" s="80"/>
      <c r="N180" s="80">
        <f t="shared" ref="N180:N211" si="29">SUM(K180:M180)</f>
        <v>900</v>
      </c>
      <c r="O180" s="80" t="s">
        <v>723</v>
      </c>
      <c r="P180" s="80">
        <f t="shared" si="28"/>
        <v>52</v>
      </c>
      <c r="Q180" s="81">
        <f t="shared" si="27"/>
        <v>5.8</v>
      </c>
      <c r="R180" s="74"/>
      <c r="T180" s="74"/>
      <c r="U180" s="74"/>
    </row>
    <row r="181" spans="1:21" s="80" customFormat="1" ht="18.75" customHeight="1">
      <c r="A181" s="76" t="s">
        <v>494</v>
      </c>
      <c r="B181" s="77">
        <v>952</v>
      </c>
      <c r="C181" s="78">
        <v>900</v>
      </c>
      <c r="D181" s="79">
        <f t="shared" si="21"/>
        <v>105.8</v>
      </c>
      <c r="E181" s="80">
        <v>20808</v>
      </c>
      <c r="F181" s="74">
        <f t="shared" si="22"/>
        <v>5</v>
      </c>
      <c r="G181">
        <v>250</v>
      </c>
      <c r="H181"/>
      <c r="I181">
        <f t="shared" si="25"/>
        <v>250</v>
      </c>
      <c r="J181"/>
      <c r="K181">
        <v>200</v>
      </c>
      <c r="L181"/>
      <c r="M181"/>
      <c r="N181">
        <f t="shared" si="29"/>
        <v>200</v>
      </c>
      <c r="O181" s="6" t="s">
        <v>725</v>
      </c>
      <c r="P181">
        <f t="shared" si="28"/>
        <v>50</v>
      </c>
      <c r="Q181" s="57">
        <f t="shared" si="27"/>
        <v>25</v>
      </c>
      <c r="T181" s="74"/>
      <c r="U181" s="74"/>
    </row>
    <row r="182" spans="1:21" ht="18.75" customHeight="1">
      <c r="A182" s="10" t="s">
        <v>495</v>
      </c>
      <c r="B182" s="64">
        <v>250</v>
      </c>
      <c r="C182" s="7">
        <v>200</v>
      </c>
      <c r="D182" s="56">
        <f t="shared" si="21"/>
        <v>125</v>
      </c>
      <c r="E182">
        <v>2080802</v>
      </c>
      <c r="F182" s="74">
        <f t="shared" si="22"/>
        <v>7</v>
      </c>
      <c r="G182">
        <v>190</v>
      </c>
      <c r="I182">
        <f t="shared" si="25"/>
        <v>190</v>
      </c>
      <c r="K182">
        <v>190</v>
      </c>
      <c r="N182">
        <f t="shared" si="29"/>
        <v>190</v>
      </c>
      <c r="O182" s="6" t="s">
        <v>725</v>
      </c>
      <c r="P182">
        <f t="shared" si="28"/>
        <v>0</v>
      </c>
      <c r="Q182" s="57">
        <f t="shared" ref="Q182:Q213" si="30">P182/C183*100</f>
        <v>0</v>
      </c>
      <c r="T182" s="74"/>
      <c r="U182" s="74"/>
    </row>
    <row r="183" spans="1:21" ht="18.75" customHeight="1">
      <c r="A183" s="10" t="s">
        <v>496</v>
      </c>
      <c r="B183" s="64">
        <v>190</v>
      </c>
      <c r="C183" s="7">
        <v>190</v>
      </c>
      <c r="D183" s="56">
        <f t="shared" si="21"/>
        <v>100</v>
      </c>
      <c r="E183">
        <v>2080803</v>
      </c>
      <c r="F183" s="74">
        <f t="shared" si="22"/>
        <v>7</v>
      </c>
      <c r="G183">
        <v>390</v>
      </c>
      <c r="I183">
        <f t="shared" si="25"/>
        <v>390</v>
      </c>
      <c r="K183">
        <v>390</v>
      </c>
      <c r="N183">
        <f t="shared" si="29"/>
        <v>390</v>
      </c>
      <c r="O183" s="6" t="s">
        <v>725</v>
      </c>
      <c r="P183">
        <f t="shared" si="28"/>
        <v>0</v>
      </c>
      <c r="Q183" s="57">
        <f t="shared" si="30"/>
        <v>0</v>
      </c>
      <c r="T183" s="74"/>
      <c r="U183" s="74"/>
    </row>
    <row r="184" spans="1:21" ht="18.75" customHeight="1">
      <c r="A184" s="10" t="s">
        <v>497</v>
      </c>
      <c r="B184" s="64">
        <v>390</v>
      </c>
      <c r="C184" s="7">
        <v>390</v>
      </c>
      <c r="D184" s="56">
        <f t="shared" si="21"/>
        <v>100</v>
      </c>
      <c r="E184">
        <v>2080805</v>
      </c>
      <c r="F184" s="74">
        <f t="shared" si="22"/>
        <v>7</v>
      </c>
      <c r="G184">
        <v>120</v>
      </c>
      <c r="H184">
        <v>2</v>
      </c>
      <c r="I184">
        <f t="shared" si="25"/>
        <v>122</v>
      </c>
      <c r="K184">
        <v>120</v>
      </c>
      <c r="N184">
        <f t="shared" si="29"/>
        <v>120</v>
      </c>
      <c r="O184" s="6" t="s">
        <v>725</v>
      </c>
      <c r="P184">
        <f t="shared" si="28"/>
        <v>2</v>
      </c>
      <c r="Q184" s="57">
        <f t="shared" si="30"/>
        <v>1.7</v>
      </c>
      <c r="T184" s="74"/>
      <c r="U184" s="74"/>
    </row>
    <row r="185" spans="1:21" ht="18.75" customHeight="1">
      <c r="A185" s="10" t="s">
        <v>586</v>
      </c>
      <c r="B185" s="64">
        <v>122</v>
      </c>
      <c r="C185" s="7">
        <v>120</v>
      </c>
      <c r="D185" s="56">
        <f t="shared" si="21"/>
        <v>101.7</v>
      </c>
      <c r="E185">
        <v>2080899</v>
      </c>
      <c r="F185" s="74">
        <f t="shared" si="22"/>
        <v>7</v>
      </c>
      <c r="G185" s="80">
        <v>672</v>
      </c>
      <c r="H185" s="80"/>
      <c r="I185" s="80">
        <f t="shared" si="25"/>
        <v>672</v>
      </c>
      <c r="K185" s="80">
        <v>642</v>
      </c>
      <c r="L185" s="80">
        <v>457</v>
      </c>
      <c r="M185" s="80"/>
      <c r="N185" s="80">
        <f t="shared" si="29"/>
        <v>1099</v>
      </c>
      <c r="O185" s="80" t="s">
        <v>723</v>
      </c>
      <c r="P185" s="80">
        <f t="shared" si="28"/>
        <v>-428</v>
      </c>
      <c r="Q185" s="81">
        <f t="shared" si="30"/>
        <v>-38.9</v>
      </c>
      <c r="T185" s="74"/>
      <c r="U185" s="74"/>
    </row>
    <row r="186" spans="1:21" s="80" customFormat="1" ht="18.75" customHeight="1">
      <c r="A186" s="76" t="s">
        <v>498</v>
      </c>
      <c r="B186" s="77">
        <v>672</v>
      </c>
      <c r="C186" s="78">
        <v>1100</v>
      </c>
      <c r="D186" s="79">
        <f t="shared" si="21"/>
        <v>61.1</v>
      </c>
      <c r="E186" s="80">
        <v>20809</v>
      </c>
      <c r="F186" s="74">
        <f t="shared" si="22"/>
        <v>5</v>
      </c>
      <c r="G186">
        <v>500</v>
      </c>
      <c r="H186"/>
      <c r="I186">
        <f t="shared" si="25"/>
        <v>500</v>
      </c>
      <c r="J186"/>
      <c r="K186">
        <v>500</v>
      </c>
      <c r="L186"/>
      <c r="M186"/>
      <c r="N186">
        <f t="shared" si="29"/>
        <v>500</v>
      </c>
      <c r="O186" s="6" t="s">
        <v>725</v>
      </c>
      <c r="P186">
        <f t="shared" si="28"/>
        <v>0</v>
      </c>
      <c r="Q186" s="57">
        <f t="shared" si="30"/>
        <v>0</v>
      </c>
      <c r="R186" s="74"/>
      <c r="T186" s="74"/>
      <c r="U186" s="74"/>
    </row>
    <row r="187" spans="1:21" ht="18.75" customHeight="1">
      <c r="A187" s="10" t="s">
        <v>499</v>
      </c>
      <c r="B187" s="64">
        <v>500</v>
      </c>
      <c r="C187" s="7">
        <v>500</v>
      </c>
      <c r="D187" s="56">
        <f t="shared" si="21"/>
        <v>100</v>
      </c>
      <c r="E187">
        <v>2080901</v>
      </c>
      <c r="F187" s="74">
        <f t="shared" si="22"/>
        <v>7</v>
      </c>
      <c r="L187">
        <v>426</v>
      </c>
      <c r="N187">
        <f t="shared" si="29"/>
        <v>426</v>
      </c>
      <c r="O187" s="6" t="s">
        <v>725</v>
      </c>
      <c r="P187">
        <f t="shared" si="28"/>
        <v>-426</v>
      </c>
      <c r="Q187" s="57">
        <f t="shared" si="30"/>
        <v>-100</v>
      </c>
      <c r="T187" s="74"/>
      <c r="U187" s="74"/>
    </row>
    <row r="188" spans="1:21" ht="18.75" customHeight="1">
      <c r="A188" s="10" t="s">
        <v>658</v>
      </c>
      <c r="B188" s="64"/>
      <c r="C188" s="7">
        <v>426</v>
      </c>
      <c r="D188" s="56">
        <f t="shared" si="21"/>
        <v>0</v>
      </c>
      <c r="E188">
        <v>2080902</v>
      </c>
      <c r="F188" s="74">
        <f t="shared" si="22"/>
        <v>7</v>
      </c>
      <c r="G188">
        <v>172</v>
      </c>
      <c r="I188">
        <f t="shared" si="25"/>
        <v>172</v>
      </c>
      <c r="K188">
        <v>142</v>
      </c>
      <c r="N188">
        <f t="shared" si="29"/>
        <v>142</v>
      </c>
      <c r="O188" s="6" t="s">
        <v>725</v>
      </c>
      <c r="P188">
        <f t="shared" si="28"/>
        <v>29</v>
      </c>
      <c r="Q188" s="57">
        <f t="shared" si="30"/>
        <v>20.3</v>
      </c>
      <c r="R188" s="74"/>
      <c r="T188" s="74"/>
      <c r="U188" s="74"/>
    </row>
    <row r="189" spans="1:21" s="229" customFormat="1" ht="18.75" customHeight="1">
      <c r="A189" s="10" t="s">
        <v>660</v>
      </c>
      <c r="B189" s="64">
        <v>172</v>
      </c>
      <c r="C189" s="227">
        <v>143</v>
      </c>
      <c r="D189" s="228">
        <f t="shared" si="21"/>
        <v>120.3</v>
      </c>
      <c r="E189">
        <v>2080905</v>
      </c>
      <c r="F189" s="74">
        <f t="shared" si="22"/>
        <v>7</v>
      </c>
      <c r="L189" s="229">
        <v>31</v>
      </c>
      <c r="N189" s="229">
        <f t="shared" si="29"/>
        <v>31</v>
      </c>
      <c r="O189" s="230" t="s">
        <v>725</v>
      </c>
      <c r="P189" s="229">
        <f t="shared" si="28"/>
        <v>-31</v>
      </c>
      <c r="Q189" s="231">
        <f t="shared" si="30"/>
        <v>-100</v>
      </c>
      <c r="T189" s="74"/>
      <c r="U189" s="74"/>
    </row>
    <row r="190" spans="1:21" ht="18.75" customHeight="1">
      <c r="A190" s="10" t="s">
        <v>662</v>
      </c>
      <c r="B190" s="64"/>
      <c r="C190" s="7">
        <v>31</v>
      </c>
      <c r="D190" s="56">
        <f t="shared" si="21"/>
        <v>0</v>
      </c>
      <c r="E190" s="229">
        <v>2080999</v>
      </c>
      <c r="F190" s="74">
        <f t="shared" si="22"/>
        <v>7</v>
      </c>
      <c r="G190" s="80">
        <v>2380</v>
      </c>
      <c r="H190" s="80">
        <v>5</v>
      </c>
      <c r="I190" s="80">
        <f t="shared" si="25"/>
        <v>2385</v>
      </c>
      <c r="K190" s="80">
        <v>818</v>
      </c>
      <c r="L190" s="80">
        <v>6</v>
      </c>
      <c r="M190" s="80"/>
      <c r="N190" s="80">
        <f t="shared" si="29"/>
        <v>824</v>
      </c>
      <c r="O190" s="80" t="s">
        <v>723</v>
      </c>
      <c r="P190" s="80">
        <f t="shared" si="28"/>
        <v>1761</v>
      </c>
      <c r="Q190" s="81">
        <f t="shared" si="30"/>
        <v>282.2</v>
      </c>
      <c r="R190" s="74"/>
      <c r="T190" s="74"/>
      <c r="U190" s="74"/>
    </row>
    <row r="191" spans="1:21" s="80" customFormat="1" ht="18.75" customHeight="1">
      <c r="A191" s="76" t="s">
        <v>500</v>
      </c>
      <c r="B191" s="77">
        <v>2385</v>
      </c>
      <c r="C191" s="78">
        <v>624</v>
      </c>
      <c r="D191" s="79">
        <f t="shared" si="21"/>
        <v>382.2</v>
      </c>
      <c r="E191" s="80">
        <v>20810</v>
      </c>
      <c r="F191" s="74">
        <f t="shared" si="22"/>
        <v>5</v>
      </c>
      <c r="G191"/>
      <c r="H191">
        <v>5</v>
      </c>
      <c r="I191">
        <f t="shared" si="25"/>
        <v>5</v>
      </c>
      <c r="J191"/>
      <c r="K191"/>
      <c r="L191">
        <v>6</v>
      </c>
      <c r="M191"/>
      <c r="N191">
        <f t="shared" si="29"/>
        <v>6</v>
      </c>
      <c r="O191" s="6" t="s">
        <v>725</v>
      </c>
      <c r="P191">
        <f t="shared" si="28"/>
        <v>-1</v>
      </c>
      <c r="Q191" s="57">
        <f t="shared" si="30"/>
        <v>-16.7</v>
      </c>
      <c r="R191" s="74"/>
      <c r="T191" s="74"/>
      <c r="U191" s="74"/>
    </row>
    <row r="192" spans="1:21" ht="18.75" customHeight="1">
      <c r="A192" s="10" t="s">
        <v>583</v>
      </c>
      <c r="B192" s="64">
        <v>5</v>
      </c>
      <c r="C192" s="7">
        <v>6</v>
      </c>
      <c r="D192" s="56">
        <f t="shared" si="21"/>
        <v>83.3</v>
      </c>
      <c r="E192">
        <v>2081001</v>
      </c>
      <c r="F192" s="74">
        <f t="shared" si="22"/>
        <v>7</v>
      </c>
      <c r="G192">
        <v>1541</v>
      </c>
      <c r="I192">
        <f t="shared" si="25"/>
        <v>1541</v>
      </c>
      <c r="K192">
        <v>182</v>
      </c>
      <c r="N192">
        <f t="shared" si="29"/>
        <v>182</v>
      </c>
      <c r="O192" s="6" t="s">
        <v>725</v>
      </c>
      <c r="P192">
        <f t="shared" si="28"/>
        <v>1541</v>
      </c>
      <c r="Q192" s="57" t="e">
        <f t="shared" si="30"/>
        <v>#DIV/0!</v>
      </c>
      <c r="R192" s="74"/>
      <c r="T192" s="74"/>
      <c r="U192" s="74"/>
    </row>
    <row r="193" spans="1:21" ht="18.75" customHeight="1">
      <c r="A193" s="10" t="s">
        <v>584</v>
      </c>
      <c r="B193" s="64">
        <v>1541</v>
      </c>
      <c r="C193" s="7">
        <v>0</v>
      </c>
      <c r="D193" s="56"/>
      <c r="E193">
        <v>2081002</v>
      </c>
      <c r="F193" s="74">
        <f t="shared" si="22"/>
        <v>7</v>
      </c>
      <c r="G193">
        <v>55</v>
      </c>
      <c r="I193">
        <f t="shared" si="25"/>
        <v>55</v>
      </c>
      <c r="K193">
        <v>47</v>
      </c>
      <c r="N193">
        <f t="shared" si="29"/>
        <v>47</v>
      </c>
      <c r="O193" s="6" t="s">
        <v>725</v>
      </c>
      <c r="P193">
        <f t="shared" si="28"/>
        <v>8</v>
      </c>
      <c r="Q193" s="57">
        <f t="shared" si="30"/>
        <v>17</v>
      </c>
      <c r="T193" s="74"/>
      <c r="U193" s="74"/>
    </row>
    <row r="194" spans="1:21" ht="18.75" customHeight="1">
      <c r="A194" s="10" t="s">
        <v>585</v>
      </c>
      <c r="B194" s="64">
        <v>55</v>
      </c>
      <c r="C194" s="7">
        <v>47</v>
      </c>
      <c r="D194" s="56">
        <f t="shared" si="21"/>
        <v>117</v>
      </c>
      <c r="E194">
        <v>2081004</v>
      </c>
      <c r="F194" s="74">
        <f t="shared" si="22"/>
        <v>7</v>
      </c>
      <c r="G194">
        <v>784</v>
      </c>
      <c r="I194">
        <f t="shared" si="25"/>
        <v>784</v>
      </c>
      <c r="K194">
        <v>589</v>
      </c>
      <c r="N194">
        <f t="shared" si="29"/>
        <v>589</v>
      </c>
      <c r="O194" s="6" t="s">
        <v>725</v>
      </c>
      <c r="P194">
        <f t="shared" si="28"/>
        <v>213</v>
      </c>
      <c r="Q194" s="57">
        <f t="shared" si="30"/>
        <v>37.299999999999997</v>
      </c>
      <c r="T194" s="74"/>
      <c r="U194" s="74"/>
    </row>
    <row r="195" spans="1:21" ht="18.75" customHeight="1">
      <c r="A195" s="10" t="s">
        <v>587</v>
      </c>
      <c r="B195" s="64">
        <v>784</v>
      </c>
      <c r="C195" s="7">
        <v>571</v>
      </c>
      <c r="D195" s="56">
        <f t="shared" si="21"/>
        <v>137.30000000000001</v>
      </c>
      <c r="E195">
        <v>2081005</v>
      </c>
      <c r="F195" s="74">
        <f t="shared" si="22"/>
        <v>7</v>
      </c>
      <c r="G195" s="80">
        <v>634</v>
      </c>
      <c r="H195" s="80">
        <v>72</v>
      </c>
      <c r="I195" s="80">
        <f t="shared" si="25"/>
        <v>706</v>
      </c>
      <c r="K195" s="80">
        <v>386</v>
      </c>
      <c r="L195" s="80">
        <v>64</v>
      </c>
      <c r="M195" s="80"/>
      <c r="N195" s="80">
        <f t="shared" si="29"/>
        <v>450</v>
      </c>
      <c r="O195" s="80" t="s">
        <v>723</v>
      </c>
      <c r="P195" s="80">
        <f t="shared" si="28"/>
        <v>261</v>
      </c>
      <c r="Q195" s="81">
        <f t="shared" si="30"/>
        <v>58.7</v>
      </c>
      <c r="T195" s="74"/>
      <c r="U195" s="74"/>
    </row>
    <row r="196" spans="1:21" s="80" customFormat="1" ht="18.75" customHeight="1">
      <c r="A196" s="76" t="s">
        <v>501</v>
      </c>
      <c r="B196" s="77">
        <v>706</v>
      </c>
      <c r="C196" s="78">
        <v>445</v>
      </c>
      <c r="D196" s="79">
        <f t="shared" si="21"/>
        <v>158.69999999999999</v>
      </c>
      <c r="E196" s="80">
        <v>20811</v>
      </c>
      <c r="F196" s="74">
        <f t="shared" si="22"/>
        <v>5</v>
      </c>
      <c r="G196">
        <v>127</v>
      </c>
      <c r="H196"/>
      <c r="I196">
        <f t="shared" si="25"/>
        <v>127</v>
      </c>
      <c r="J196"/>
      <c r="K196">
        <v>129</v>
      </c>
      <c r="L196"/>
      <c r="M196"/>
      <c r="N196">
        <f t="shared" si="29"/>
        <v>129</v>
      </c>
      <c r="O196" s="6" t="s">
        <v>725</v>
      </c>
      <c r="P196">
        <f t="shared" si="28"/>
        <v>3</v>
      </c>
      <c r="Q196" s="57">
        <f t="shared" si="30"/>
        <v>2.4</v>
      </c>
      <c r="R196" s="74"/>
      <c r="S196"/>
      <c r="T196" s="74"/>
      <c r="U196" s="74"/>
    </row>
    <row r="197" spans="1:21" ht="18.75" customHeight="1">
      <c r="A197" s="10" t="s">
        <v>412</v>
      </c>
      <c r="B197" s="64">
        <v>127</v>
      </c>
      <c r="C197" s="7">
        <v>124</v>
      </c>
      <c r="D197" s="56">
        <f t="shared" ref="D197:D260" si="31">B197/C197*100</f>
        <v>102.4</v>
      </c>
      <c r="E197">
        <v>2081101</v>
      </c>
      <c r="F197" s="74">
        <f t="shared" si="22"/>
        <v>7</v>
      </c>
      <c r="L197">
        <v>3</v>
      </c>
      <c r="N197">
        <f t="shared" si="29"/>
        <v>3</v>
      </c>
      <c r="O197" s="6" t="s">
        <v>725</v>
      </c>
      <c r="P197">
        <f t="shared" si="28"/>
        <v>-3</v>
      </c>
      <c r="Q197" s="57">
        <f t="shared" si="30"/>
        <v>-100</v>
      </c>
      <c r="T197" s="74"/>
      <c r="U197" s="74"/>
    </row>
    <row r="198" spans="1:21" ht="18.75" customHeight="1">
      <c r="A198" s="10" t="s">
        <v>663</v>
      </c>
      <c r="B198" s="64"/>
      <c r="C198" s="7">
        <v>3</v>
      </c>
      <c r="D198" s="56">
        <f t="shared" si="31"/>
        <v>0</v>
      </c>
      <c r="E198">
        <v>2081104</v>
      </c>
      <c r="F198" s="74">
        <f t="shared" ref="F198:F261" si="32">LEN(E198)</f>
        <v>7</v>
      </c>
      <c r="G198">
        <v>8</v>
      </c>
      <c r="H198">
        <v>62</v>
      </c>
      <c r="I198">
        <f t="shared" si="25"/>
        <v>70</v>
      </c>
      <c r="K198">
        <v>5</v>
      </c>
      <c r="L198">
        <v>61</v>
      </c>
      <c r="N198">
        <f t="shared" si="29"/>
        <v>66</v>
      </c>
      <c r="O198" s="6" t="s">
        <v>725</v>
      </c>
      <c r="P198">
        <f t="shared" si="28"/>
        <v>4</v>
      </c>
      <c r="Q198" s="57">
        <f t="shared" si="30"/>
        <v>6.1</v>
      </c>
      <c r="R198" s="74"/>
      <c r="T198" s="74"/>
      <c r="U198" s="74"/>
    </row>
    <row r="199" spans="1:21" ht="18.75" customHeight="1">
      <c r="A199" s="10" t="s">
        <v>664</v>
      </c>
      <c r="B199" s="64">
        <v>70</v>
      </c>
      <c r="C199" s="7">
        <v>66</v>
      </c>
      <c r="D199" s="56">
        <f t="shared" si="31"/>
        <v>106.1</v>
      </c>
      <c r="E199">
        <v>2081105</v>
      </c>
      <c r="F199" s="74">
        <f t="shared" si="32"/>
        <v>7</v>
      </c>
      <c r="G199">
        <v>260</v>
      </c>
      <c r="H199">
        <v>10</v>
      </c>
      <c r="I199">
        <f t="shared" si="25"/>
        <v>270</v>
      </c>
      <c r="K199">
        <v>182</v>
      </c>
      <c r="N199">
        <f t="shared" si="29"/>
        <v>182</v>
      </c>
      <c r="O199" s="6" t="s">
        <v>725</v>
      </c>
      <c r="P199">
        <f t="shared" si="28"/>
        <v>88</v>
      </c>
      <c r="Q199" s="57">
        <f t="shared" si="30"/>
        <v>48.4</v>
      </c>
      <c r="R199" s="74"/>
      <c r="S199" s="80"/>
      <c r="T199" s="74"/>
      <c r="U199" s="74"/>
    </row>
    <row r="200" spans="1:21" ht="18.75" customHeight="1">
      <c r="A200" s="10" t="s">
        <v>665</v>
      </c>
      <c r="B200" s="64">
        <v>270</v>
      </c>
      <c r="C200" s="7">
        <v>182</v>
      </c>
      <c r="D200" s="56">
        <f t="shared" si="31"/>
        <v>148.4</v>
      </c>
      <c r="E200">
        <v>2081107</v>
      </c>
      <c r="F200" s="74">
        <f t="shared" si="32"/>
        <v>7</v>
      </c>
      <c r="G200">
        <v>239</v>
      </c>
      <c r="I200">
        <f t="shared" si="25"/>
        <v>239</v>
      </c>
      <c r="K200">
        <v>70</v>
      </c>
      <c r="N200">
        <f t="shared" si="29"/>
        <v>70</v>
      </c>
      <c r="O200" s="6" t="s">
        <v>725</v>
      </c>
      <c r="P200">
        <f t="shared" si="28"/>
        <v>169</v>
      </c>
      <c r="Q200" s="57">
        <f t="shared" si="30"/>
        <v>241.4</v>
      </c>
      <c r="T200" s="74"/>
      <c r="U200" s="74"/>
    </row>
    <row r="201" spans="1:21" ht="18.75" customHeight="1">
      <c r="A201" s="10" t="s">
        <v>667</v>
      </c>
      <c r="B201" s="64">
        <v>239</v>
      </c>
      <c r="C201" s="7">
        <v>70</v>
      </c>
      <c r="D201" s="56">
        <f t="shared" si="31"/>
        <v>341.4</v>
      </c>
      <c r="E201">
        <v>2081199</v>
      </c>
      <c r="F201" s="74">
        <f t="shared" si="32"/>
        <v>7</v>
      </c>
      <c r="G201" s="80">
        <v>98</v>
      </c>
      <c r="H201" s="80"/>
      <c r="I201" s="80">
        <f t="shared" si="25"/>
        <v>98</v>
      </c>
      <c r="K201" s="80">
        <v>84</v>
      </c>
      <c r="L201" s="80"/>
      <c r="M201" s="80"/>
      <c r="N201" s="80">
        <f t="shared" si="29"/>
        <v>84</v>
      </c>
      <c r="O201" s="80" t="s">
        <v>723</v>
      </c>
      <c r="P201" s="80">
        <f t="shared" si="28"/>
        <v>17</v>
      </c>
      <c r="Q201" s="81">
        <f t="shared" si="30"/>
        <v>21</v>
      </c>
      <c r="T201" s="74"/>
      <c r="U201" s="74"/>
    </row>
    <row r="202" spans="1:21" s="80" customFormat="1" ht="18.75" customHeight="1">
      <c r="A202" s="76" t="s">
        <v>502</v>
      </c>
      <c r="B202" s="77">
        <v>98</v>
      </c>
      <c r="C202" s="78">
        <v>81</v>
      </c>
      <c r="D202" s="79">
        <f t="shared" si="31"/>
        <v>121</v>
      </c>
      <c r="E202" s="80">
        <v>20816</v>
      </c>
      <c r="F202" s="74">
        <f t="shared" si="32"/>
        <v>5</v>
      </c>
      <c r="G202">
        <v>86</v>
      </c>
      <c r="H202"/>
      <c r="I202">
        <f t="shared" si="25"/>
        <v>86</v>
      </c>
      <c r="J202"/>
      <c r="K202">
        <v>73</v>
      </c>
      <c r="L202"/>
      <c r="M202"/>
      <c r="N202">
        <f t="shared" si="29"/>
        <v>73</v>
      </c>
      <c r="O202" s="6" t="s">
        <v>725</v>
      </c>
      <c r="P202">
        <f t="shared" si="28"/>
        <v>16</v>
      </c>
      <c r="Q202" s="57">
        <f t="shared" si="30"/>
        <v>22.9</v>
      </c>
      <c r="T202" s="74"/>
      <c r="U202" s="74"/>
    </row>
    <row r="203" spans="1:21" ht="18.75" customHeight="1">
      <c r="A203" s="10" t="s">
        <v>412</v>
      </c>
      <c r="B203" s="64">
        <v>86</v>
      </c>
      <c r="C203" s="7">
        <v>70</v>
      </c>
      <c r="D203" s="56">
        <f t="shared" si="31"/>
        <v>122.9</v>
      </c>
      <c r="E203">
        <v>2081601</v>
      </c>
      <c r="F203" s="74">
        <f t="shared" si="32"/>
        <v>7</v>
      </c>
      <c r="G203">
        <v>12</v>
      </c>
      <c r="I203">
        <f t="shared" si="25"/>
        <v>12</v>
      </c>
      <c r="K203">
        <v>11</v>
      </c>
      <c r="N203">
        <f t="shared" si="29"/>
        <v>11</v>
      </c>
      <c r="O203" s="6" t="s">
        <v>725</v>
      </c>
      <c r="P203">
        <f t="shared" si="28"/>
        <v>1</v>
      </c>
      <c r="Q203" s="57">
        <f t="shared" si="30"/>
        <v>9.1</v>
      </c>
      <c r="T203" s="74"/>
      <c r="U203" s="74"/>
    </row>
    <row r="204" spans="1:21" ht="18.75" customHeight="1">
      <c r="A204" s="10" t="s">
        <v>413</v>
      </c>
      <c r="B204" s="64">
        <v>12</v>
      </c>
      <c r="C204" s="7">
        <v>11</v>
      </c>
      <c r="D204" s="56">
        <f t="shared" si="31"/>
        <v>109.1</v>
      </c>
      <c r="E204">
        <v>2081602</v>
      </c>
      <c r="F204" s="74">
        <f t="shared" si="32"/>
        <v>7</v>
      </c>
      <c r="G204" s="80">
        <v>200</v>
      </c>
      <c r="H204" s="80">
        <v>78</v>
      </c>
      <c r="I204" s="80">
        <f t="shared" si="25"/>
        <v>278</v>
      </c>
      <c r="K204" s="80">
        <v>200</v>
      </c>
      <c r="L204" s="80">
        <v>66</v>
      </c>
      <c r="M204" s="80"/>
      <c r="N204" s="80">
        <f t="shared" si="29"/>
        <v>266</v>
      </c>
      <c r="O204" s="80" t="s">
        <v>723</v>
      </c>
      <c r="P204" s="80">
        <f t="shared" si="28"/>
        <v>12</v>
      </c>
      <c r="Q204" s="81">
        <f t="shared" si="30"/>
        <v>4.5</v>
      </c>
      <c r="T204" s="74"/>
      <c r="U204" s="74"/>
    </row>
    <row r="205" spans="1:21" s="80" customFormat="1" ht="18.75" customHeight="1">
      <c r="A205" s="76" t="s">
        <v>503</v>
      </c>
      <c r="B205" s="77">
        <v>278</v>
      </c>
      <c r="C205" s="78">
        <v>266</v>
      </c>
      <c r="D205" s="79">
        <f t="shared" si="31"/>
        <v>104.5</v>
      </c>
      <c r="E205" s="80">
        <v>20819</v>
      </c>
      <c r="F205" s="74">
        <f t="shared" si="32"/>
        <v>5</v>
      </c>
      <c r="G205">
        <v>200</v>
      </c>
      <c r="H205">
        <v>78</v>
      </c>
      <c r="I205">
        <f t="shared" si="25"/>
        <v>278</v>
      </c>
      <c r="J205"/>
      <c r="K205">
        <v>200</v>
      </c>
      <c r="L205">
        <v>66</v>
      </c>
      <c r="M205"/>
      <c r="N205">
        <f t="shared" si="29"/>
        <v>266</v>
      </c>
      <c r="O205" s="6" t="s">
        <v>725</v>
      </c>
      <c r="P205">
        <f t="shared" si="28"/>
        <v>12</v>
      </c>
      <c r="Q205" s="57">
        <f t="shared" si="30"/>
        <v>4.5</v>
      </c>
      <c r="R205" s="74"/>
      <c r="S205"/>
      <c r="T205" s="74"/>
      <c r="U205" s="74"/>
    </row>
    <row r="206" spans="1:21" ht="18.75" customHeight="1">
      <c r="A206" s="10" t="s">
        <v>504</v>
      </c>
      <c r="B206" s="64">
        <v>278</v>
      </c>
      <c r="C206" s="7">
        <v>266</v>
      </c>
      <c r="D206" s="56">
        <f t="shared" si="31"/>
        <v>104.5</v>
      </c>
      <c r="E206">
        <v>2081901</v>
      </c>
      <c r="F206" s="74">
        <f t="shared" si="32"/>
        <v>7</v>
      </c>
      <c r="G206" s="80">
        <v>182</v>
      </c>
      <c r="H206" s="80">
        <v>32</v>
      </c>
      <c r="I206" s="80">
        <f t="shared" ref="I206:I274" si="33">SUM(G206:H206)</f>
        <v>214</v>
      </c>
      <c r="K206" s="80">
        <v>150</v>
      </c>
      <c r="L206" s="80">
        <v>28</v>
      </c>
      <c r="M206" s="80"/>
      <c r="N206" s="80">
        <f t="shared" si="29"/>
        <v>178</v>
      </c>
      <c r="O206" s="80" t="s">
        <v>723</v>
      </c>
      <c r="P206" s="80">
        <f t="shared" si="28"/>
        <v>36</v>
      </c>
      <c r="Q206" s="81">
        <f t="shared" si="30"/>
        <v>20.2</v>
      </c>
      <c r="R206" s="74"/>
      <c r="S206" s="80"/>
      <c r="T206" s="74"/>
      <c r="U206" s="74"/>
    </row>
    <row r="207" spans="1:21" s="80" customFormat="1" ht="18.75" customHeight="1">
      <c r="A207" s="76" t="s">
        <v>505</v>
      </c>
      <c r="B207" s="77">
        <v>214</v>
      </c>
      <c r="C207" s="78">
        <v>178</v>
      </c>
      <c r="D207" s="79">
        <f t="shared" si="31"/>
        <v>120.2</v>
      </c>
      <c r="E207" s="80">
        <v>20820</v>
      </c>
      <c r="F207" s="74">
        <f t="shared" si="32"/>
        <v>5</v>
      </c>
      <c r="G207">
        <v>182</v>
      </c>
      <c r="H207">
        <v>32</v>
      </c>
      <c r="I207">
        <f t="shared" si="33"/>
        <v>214</v>
      </c>
      <c r="J207"/>
      <c r="K207">
        <v>150</v>
      </c>
      <c r="L207">
        <v>28</v>
      </c>
      <c r="M207"/>
      <c r="N207">
        <f t="shared" si="29"/>
        <v>178</v>
      </c>
      <c r="O207" s="6" t="s">
        <v>725</v>
      </c>
      <c r="P207">
        <f t="shared" si="28"/>
        <v>36</v>
      </c>
      <c r="Q207" s="57">
        <f t="shared" si="30"/>
        <v>20.2</v>
      </c>
      <c r="R207" s="74"/>
      <c r="S207"/>
      <c r="T207" s="74"/>
      <c r="U207" s="74"/>
    </row>
    <row r="208" spans="1:21" ht="18.75" customHeight="1">
      <c r="A208" s="10" t="s">
        <v>506</v>
      </c>
      <c r="B208" s="64">
        <v>214</v>
      </c>
      <c r="C208" s="7">
        <v>178</v>
      </c>
      <c r="D208" s="56">
        <f t="shared" si="31"/>
        <v>120.2</v>
      </c>
      <c r="E208">
        <v>2082001</v>
      </c>
      <c r="F208" s="74">
        <f t="shared" si="32"/>
        <v>7</v>
      </c>
      <c r="G208" s="80"/>
      <c r="H208" s="80">
        <v>32</v>
      </c>
      <c r="I208" s="80">
        <f t="shared" si="33"/>
        <v>32</v>
      </c>
      <c r="K208" s="80"/>
      <c r="L208" s="80">
        <v>28</v>
      </c>
      <c r="M208" s="80"/>
      <c r="N208" s="80">
        <f t="shared" si="29"/>
        <v>28</v>
      </c>
      <c r="O208" s="80" t="s">
        <v>723</v>
      </c>
      <c r="P208" s="80">
        <f t="shared" si="28"/>
        <v>4</v>
      </c>
      <c r="Q208" s="81">
        <f t="shared" si="30"/>
        <v>14.3</v>
      </c>
      <c r="R208" s="74"/>
      <c r="T208" s="74"/>
      <c r="U208" s="74"/>
    </row>
    <row r="209" spans="1:21" s="80" customFormat="1" ht="18.75" customHeight="1">
      <c r="A209" s="76" t="s">
        <v>736</v>
      </c>
      <c r="B209" s="77">
        <v>32</v>
      </c>
      <c r="C209" s="78">
        <v>28</v>
      </c>
      <c r="D209" s="79">
        <f t="shared" si="31"/>
        <v>114.3</v>
      </c>
      <c r="E209" s="80">
        <v>20821</v>
      </c>
      <c r="F209" s="74">
        <f t="shared" si="32"/>
        <v>5</v>
      </c>
      <c r="G209"/>
      <c r="H209">
        <v>32</v>
      </c>
      <c r="I209">
        <f t="shared" si="33"/>
        <v>32</v>
      </c>
      <c r="J209"/>
      <c r="K209"/>
      <c r="L209">
        <v>28</v>
      </c>
      <c r="M209"/>
      <c r="N209">
        <f t="shared" si="29"/>
        <v>28</v>
      </c>
      <c r="O209" s="6" t="s">
        <v>725</v>
      </c>
      <c r="P209">
        <f t="shared" si="28"/>
        <v>4</v>
      </c>
      <c r="Q209" s="57">
        <f t="shared" si="30"/>
        <v>14.3</v>
      </c>
      <c r="R209" s="74"/>
      <c r="S209"/>
      <c r="T209" s="74"/>
      <c r="U209" s="74"/>
    </row>
    <row r="210" spans="1:21" ht="18.75" customHeight="1">
      <c r="A210" s="10" t="s">
        <v>589</v>
      </c>
      <c r="B210" s="64">
        <v>32</v>
      </c>
      <c r="C210" s="7">
        <v>28</v>
      </c>
      <c r="D210" s="56">
        <f t="shared" si="31"/>
        <v>114.3</v>
      </c>
      <c r="E210">
        <v>2082101</v>
      </c>
      <c r="F210" s="74">
        <f t="shared" si="32"/>
        <v>7</v>
      </c>
      <c r="G210" s="80">
        <v>1800</v>
      </c>
      <c r="H210" s="80">
        <v>1490</v>
      </c>
      <c r="I210" s="80">
        <f t="shared" si="33"/>
        <v>3290</v>
      </c>
      <c r="K210" s="80">
        <v>1404</v>
      </c>
      <c r="L210" s="80">
        <v>995</v>
      </c>
      <c r="M210" s="80"/>
      <c r="N210" s="80">
        <f t="shared" si="29"/>
        <v>2399</v>
      </c>
      <c r="O210" s="80" t="s">
        <v>723</v>
      </c>
      <c r="P210" s="80">
        <f t="shared" si="28"/>
        <v>2295</v>
      </c>
      <c r="Q210" s="81">
        <f t="shared" si="30"/>
        <v>230.7</v>
      </c>
      <c r="R210" s="74"/>
      <c r="T210" s="74"/>
      <c r="U210" s="74"/>
    </row>
    <row r="211" spans="1:21" s="80" customFormat="1" ht="18.75" customHeight="1">
      <c r="A211" s="76" t="s">
        <v>588</v>
      </c>
      <c r="B211" s="77">
        <v>3290</v>
      </c>
      <c r="C211" s="78">
        <v>995</v>
      </c>
      <c r="D211" s="79">
        <f t="shared" si="31"/>
        <v>330.7</v>
      </c>
      <c r="E211" s="80">
        <v>20826</v>
      </c>
      <c r="F211" s="74">
        <f t="shared" si="32"/>
        <v>5</v>
      </c>
      <c r="G211"/>
      <c r="H211"/>
      <c r="I211"/>
      <c r="J211"/>
      <c r="K211">
        <v>1404</v>
      </c>
      <c r="L211"/>
      <c r="M211"/>
      <c r="N211">
        <f t="shared" si="29"/>
        <v>1404</v>
      </c>
      <c r="O211" s="6" t="s">
        <v>725</v>
      </c>
      <c r="P211">
        <f t="shared" si="28"/>
        <v>0</v>
      </c>
      <c r="Q211" s="57" t="e">
        <f t="shared" si="30"/>
        <v>#DIV/0!</v>
      </c>
      <c r="R211" s="74"/>
      <c r="S211"/>
      <c r="T211" s="74"/>
      <c r="U211" s="74"/>
    </row>
    <row r="212" spans="1:21" ht="18.75" customHeight="1">
      <c r="A212" s="10" t="s">
        <v>634</v>
      </c>
      <c r="B212" s="64"/>
      <c r="C212" s="7">
        <v>0</v>
      </c>
      <c r="D212" s="56"/>
      <c r="E212">
        <v>2082601</v>
      </c>
      <c r="F212" s="74">
        <f t="shared" si="32"/>
        <v>7</v>
      </c>
      <c r="G212">
        <v>1800</v>
      </c>
      <c r="H212">
        <v>1490</v>
      </c>
      <c r="I212">
        <f t="shared" si="33"/>
        <v>3290</v>
      </c>
      <c r="K212">
        <v>0</v>
      </c>
      <c r="L212">
        <v>995</v>
      </c>
      <c r="N212">
        <f t="shared" ref="N212:N243" si="34">SUM(K212:M212)</f>
        <v>995</v>
      </c>
      <c r="O212" s="6" t="s">
        <v>725</v>
      </c>
      <c r="P212">
        <f t="shared" si="28"/>
        <v>2295</v>
      </c>
      <c r="Q212" s="57">
        <f t="shared" si="30"/>
        <v>230.7</v>
      </c>
      <c r="T212" s="74"/>
      <c r="U212" s="74"/>
    </row>
    <row r="213" spans="1:21" ht="18.75" customHeight="1">
      <c r="A213" s="10" t="s">
        <v>636</v>
      </c>
      <c r="B213" s="64">
        <v>3290</v>
      </c>
      <c r="C213" s="7">
        <v>995</v>
      </c>
      <c r="D213" s="56">
        <f t="shared" si="31"/>
        <v>330.7</v>
      </c>
      <c r="E213">
        <v>2082602</v>
      </c>
      <c r="F213" s="74">
        <f t="shared" si="32"/>
        <v>7</v>
      </c>
      <c r="G213" s="80">
        <v>1728</v>
      </c>
      <c r="H213" s="80"/>
      <c r="I213" s="80">
        <f t="shared" si="33"/>
        <v>1728</v>
      </c>
      <c r="K213" s="80">
        <v>0</v>
      </c>
      <c r="L213" s="80"/>
      <c r="M213" s="80"/>
      <c r="N213" s="80">
        <f t="shared" si="34"/>
        <v>0</v>
      </c>
      <c r="O213" s="80" t="s">
        <v>723</v>
      </c>
      <c r="P213" s="80">
        <f t="shared" si="28"/>
        <v>1728</v>
      </c>
      <c r="Q213" s="81"/>
      <c r="R213" s="74"/>
      <c r="T213" s="74"/>
      <c r="U213" s="74"/>
    </row>
    <row r="214" spans="1:21" s="80" customFormat="1" ht="18.75" customHeight="1">
      <c r="A214" s="76" t="s">
        <v>729</v>
      </c>
      <c r="B214" s="77">
        <v>1728</v>
      </c>
      <c r="C214" s="78">
        <v>0</v>
      </c>
      <c r="D214" s="79"/>
      <c r="E214" s="80">
        <v>20827</v>
      </c>
      <c r="F214" s="74">
        <f t="shared" si="32"/>
        <v>5</v>
      </c>
      <c r="G214">
        <v>1728</v>
      </c>
      <c r="H214"/>
      <c r="I214">
        <f t="shared" si="33"/>
        <v>1728</v>
      </c>
      <c r="J214"/>
      <c r="K214">
        <v>0</v>
      </c>
      <c r="L214"/>
      <c r="M214"/>
      <c r="N214">
        <f t="shared" si="34"/>
        <v>0</v>
      </c>
      <c r="O214" s="6" t="s">
        <v>725</v>
      </c>
      <c r="P214">
        <f t="shared" si="28"/>
        <v>1728</v>
      </c>
      <c r="Q214" s="57"/>
      <c r="T214" s="74"/>
      <c r="U214" s="74"/>
    </row>
    <row r="215" spans="1:21" ht="18.75" customHeight="1">
      <c r="A215" s="10" t="s">
        <v>507</v>
      </c>
      <c r="B215" s="64">
        <v>1728</v>
      </c>
      <c r="C215" s="7">
        <v>0</v>
      </c>
      <c r="D215" s="56"/>
      <c r="E215">
        <v>2082703</v>
      </c>
      <c r="F215" s="74">
        <f t="shared" si="32"/>
        <v>7</v>
      </c>
      <c r="G215" s="80">
        <v>293</v>
      </c>
      <c r="H215" s="80"/>
      <c r="I215" s="80">
        <f t="shared" si="33"/>
        <v>293</v>
      </c>
      <c r="K215" s="80">
        <v>97</v>
      </c>
      <c r="L215" s="80"/>
      <c r="M215" s="80"/>
      <c r="N215" s="80">
        <f t="shared" si="34"/>
        <v>97</v>
      </c>
      <c r="O215" s="80" t="s">
        <v>723</v>
      </c>
      <c r="P215" s="80">
        <f t="shared" si="28"/>
        <v>198</v>
      </c>
      <c r="Q215" s="81">
        <f>P215/C216*100</f>
        <v>208.4</v>
      </c>
      <c r="T215" s="74"/>
      <c r="U215" s="74"/>
    </row>
    <row r="216" spans="1:21" s="80" customFormat="1" ht="18.75" customHeight="1">
      <c r="A216" s="76" t="s">
        <v>730</v>
      </c>
      <c r="B216" s="77">
        <v>293</v>
      </c>
      <c r="C216" s="78">
        <v>95</v>
      </c>
      <c r="D216" s="79">
        <f t="shared" si="31"/>
        <v>308.39999999999998</v>
      </c>
      <c r="E216" s="80">
        <v>20828</v>
      </c>
      <c r="F216" s="74">
        <f t="shared" si="32"/>
        <v>5</v>
      </c>
      <c r="G216">
        <v>35</v>
      </c>
      <c r="H216"/>
      <c r="I216">
        <f t="shared" si="33"/>
        <v>35</v>
      </c>
      <c r="J216"/>
      <c r="K216">
        <v>0</v>
      </c>
      <c r="L216"/>
      <c r="M216"/>
      <c r="N216">
        <f t="shared" si="34"/>
        <v>0</v>
      </c>
      <c r="O216" s="6" t="s">
        <v>725</v>
      </c>
      <c r="P216">
        <f t="shared" si="28"/>
        <v>35</v>
      </c>
      <c r="Q216" s="57"/>
      <c r="T216" s="74"/>
      <c r="U216" s="74"/>
    </row>
    <row r="217" spans="1:21" ht="18.75" customHeight="1">
      <c r="A217" s="10" t="s">
        <v>412</v>
      </c>
      <c r="B217" s="64">
        <v>35</v>
      </c>
      <c r="C217" s="7">
        <v>0</v>
      </c>
      <c r="D217" s="56"/>
      <c r="E217">
        <v>2082801</v>
      </c>
      <c r="F217" s="74">
        <f t="shared" si="32"/>
        <v>7</v>
      </c>
      <c r="G217">
        <v>258</v>
      </c>
      <c r="I217">
        <f t="shared" si="33"/>
        <v>258</v>
      </c>
      <c r="K217">
        <v>97</v>
      </c>
      <c r="N217">
        <f t="shared" si="34"/>
        <v>97</v>
      </c>
      <c r="O217" s="6" t="s">
        <v>725</v>
      </c>
      <c r="P217">
        <f t="shared" si="28"/>
        <v>163</v>
      </c>
      <c r="Q217" s="57">
        <f t="shared" ref="Q217:Q233" si="35">P217/C218*100</f>
        <v>171.6</v>
      </c>
      <c r="T217" s="74"/>
      <c r="U217" s="74"/>
    </row>
    <row r="218" spans="1:21" ht="18.75" customHeight="1">
      <c r="A218" s="10" t="s">
        <v>508</v>
      </c>
      <c r="B218" s="64">
        <v>258</v>
      </c>
      <c r="C218" s="7">
        <v>95</v>
      </c>
      <c r="D218" s="56">
        <f t="shared" si="31"/>
        <v>271.60000000000002</v>
      </c>
      <c r="E218">
        <v>2082804</v>
      </c>
      <c r="F218" s="74">
        <f t="shared" si="32"/>
        <v>7</v>
      </c>
      <c r="G218" s="80"/>
      <c r="H218" s="80">
        <v>5</v>
      </c>
      <c r="I218" s="80">
        <f t="shared" si="33"/>
        <v>5</v>
      </c>
      <c r="K218" s="80">
        <v>50</v>
      </c>
      <c r="L218" s="80"/>
      <c r="M218" s="80"/>
      <c r="N218" s="80">
        <f t="shared" si="34"/>
        <v>50</v>
      </c>
      <c r="O218" s="80" t="s">
        <v>723</v>
      </c>
      <c r="P218" s="80">
        <f t="shared" si="28"/>
        <v>5</v>
      </c>
      <c r="Q218" s="81" t="e">
        <f t="shared" si="35"/>
        <v>#DIV/0!</v>
      </c>
      <c r="T218" s="74"/>
      <c r="U218" s="74"/>
    </row>
    <row r="219" spans="1:21" s="80" customFormat="1" ht="18.75" customHeight="1">
      <c r="A219" s="76" t="s">
        <v>590</v>
      </c>
      <c r="B219" s="77">
        <v>5</v>
      </c>
      <c r="C219" s="78">
        <v>0</v>
      </c>
      <c r="D219" s="79"/>
      <c r="E219" s="80">
        <v>20899</v>
      </c>
      <c r="F219" s="74">
        <f t="shared" si="32"/>
        <v>5</v>
      </c>
      <c r="G219"/>
      <c r="H219">
        <v>5</v>
      </c>
      <c r="I219">
        <f t="shared" si="33"/>
        <v>5</v>
      </c>
      <c r="J219"/>
      <c r="K219">
        <v>50</v>
      </c>
      <c r="L219"/>
      <c r="M219"/>
      <c r="N219">
        <f t="shared" si="34"/>
        <v>50</v>
      </c>
      <c r="O219" s="6" t="s">
        <v>725</v>
      </c>
      <c r="P219">
        <f t="shared" si="28"/>
        <v>5</v>
      </c>
      <c r="Q219" s="57" t="e">
        <f t="shared" si="35"/>
        <v>#DIV/0!</v>
      </c>
      <c r="T219" s="74"/>
      <c r="U219" s="74"/>
    </row>
    <row r="220" spans="1:21" ht="18.75" customHeight="1">
      <c r="A220" s="10" t="s">
        <v>591</v>
      </c>
      <c r="B220" s="64">
        <v>5</v>
      </c>
      <c r="C220" s="7">
        <v>0</v>
      </c>
      <c r="D220" s="56"/>
      <c r="E220">
        <v>2089901</v>
      </c>
      <c r="F220" s="74">
        <f t="shared" si="32"/>
        <v>7</v>
      </c>
      <c r="G220" s="74">
        <v>6265</v>
      </c>
      <c r="H220" s="74">
        <v>1950</v>
      </c>
      <c r="I220" s="74">
        <f t="shared" si="33"/>
        <v>8215</v>
      </c>
      <c r="K220" s="74">
        <v>10608</v>
      </c>
      <c r="L220" s="74">
        <v>4100</v>
      </c>
      <c r="M220" s="74"/>
      <c r="N220" s="74">
        <f t="shared" si="34"/>
        <v>14708</v>
      </c>
      <c r="O220" s="74" t="s">
        <v>722</v>
      </c>
      <c r="P220" s="74">
        <f t="shared" si="28"/>
        <v>-130</v>
      </c>
      <c r="Q220" s="75">
        <f t="shared" si="35"/>
        <v>-1.6</v>
      </c>
      <c r="T220" s="74"/>
      <c r="U220" s="74"/>
    </row>
    <row r="221" spans="1:21" s="74" customFormat="1" ht="18.75" customHeight="1">
      <c r="A221" s="70" t="s">
        <v>509</v>
      </c>
      <c r="B221" s="71">
        <v>8215</v>
      </c>
      <c r="C221" s="72">
        <v>8345</v>
      </c>
      <c r="D221" s="73">
        <f t="shared" si="31"/>
        <v>98.4</v>
      </c>
      <c r="E221" s="74">
        <v>210</v>
      </c>
      <c r="F221" s="74">
        <f t="shared" si="32"/>
        <v>3</v>
      </c>
      <c r="G221" s="80">
        <v>514</v>
      </c>
      <c r="H221" s="80"/>
      <c r="I221" s="80">
        <f t="shared" si="33"/>
        <v>514</v>
      </c>
      <c r="J221"/>
      <c r="K221" s="80">
        <v>522</v>
      </c>
      <c r="L221" s="80"/>
      <c r="M221" s="80"/>
      <c r="N221" s="80">
        <f t="shared" si="34"/>
        <v>522</v>
      </c>
      <c r="O221" s="80" t="s">
        <v>723</v>
      </c>
      <c r="P221" s="80">
        <f t="shared" si="28"/>
        <v>27</v>
      </c>
      <c r="Q221" s="81">
        <f t="shared" si="35"/>
        <v>5.5</v>
      </c>
      <c r="S221" s="80"/>
    </row>
    <row r="222" spans="1:21" s="80" customFormat="1" ht="18.75" customHeight="1">
      <c r="A222" s="76" t="s">
        <v>731</v>
      </c>
      <c r="B222" s="77">
        <v>514</v>
      </c>
      <c r="C222" s="78">
        <v>487</v>
      </c>
      <c r="D222" s="79">
        <f t="shared" si="31"/>
        <v>105.5</v>
      </c>
      <c r="E222" s="80">
        <v>21001</v>
      </c>
      <c r="F222" s="74">
        <f t="shared" si="32"/>
        <v>5</v>
      </c>
      <c r="G222">
        <v>260</v>
      </c>
      <c r="H222"/>
      <c r="I222">
        <f t="shared" si="33"/>
        <v>260</v>
      </c>
      <c r="J222"/>
      <c r="K222">
        <v>291</v>
      </c>
      <c r="L222"/>
      <c r="M222"/>
      <c r="N222">
        <f t="shared" si="34"/>
        <v>291</v>
      </c>
      <c r="O222" s="6" t="s">
        <v>725</v>
      </c>
      <c r="P222">
        <f t="shared" si="28"/>
        <v>12</v>
      </c>
      <c r="Q222" s="57">
        <f t="shared" si="35"/>
        <v>4.8</v>
      </c>
      <c r="T222" s="74"/>
      <c r="U222" s="74"/>
    </row>
    <row r="223" spans="1:21" ht="18.75" customHeight="1">
      <c r="A223" s="10" t="s">
        <v>412</v>
      </c>
      <c r="B223" s="64">
        <v>260</v>
      </c>
      <c r="C223" s="7">
        <v>248</v>
      </c>
      <c r="D223" s="56">
        <f t="shared" si="31"/>
        <v>104.8</v>
      </c>
      <c r="E223">
        <v>2100101</v>
      </c>
      <c r="F223" s="74">
        <f t="shared" si="32"/>
        <v>7</v>
      </c>
      <c r="G223">
        <v>14</v>
      </c>
      <c r="I223">
        <f t="shared" si="33"/>
        <v>14</v>
      </c>
      <c r="K223">
        <v>14</v>
      </c>
      <c r="N223">
        <f t="shared" si="34"/>
        <v>14</v>
      </c>
      <c r="O223" s="6" t="s">
        <v>725</v>
      </c>
      <c r="P223">
        <f t="shared" si="28"/>
        <v>0</v>
      </c>
      <c r="Q223" s="57">
        <f t="shared" si="35"/>
        <v>0</v>
      </c>
      <c r="T223" s="74"/>
      <c r="U223" s="74"/>
    </row>
    <row r="224" spans="1:21" ht="18.75" customHeight="1">
      <c r="A224" s="10" t="s">
        <v>635</v>
      </c>
      <c r="B224" s="64">
        <v>14</v>
      </c>
      <c r="C224" s="7">
        <v>14</v>
      </c>
      <c r="D224" s="56">
        <f t="shared" si="31"/>
        <v>100</v>
      </c>
      <c r="E224">
        <v>2100102</v>
      </c>
      <c r="F224" s="74">
        <f t="shared" si="32"/>
        <v>7</v>
      </c>
      <c r="G224">
        <v>240</v>
      </c>
      <c r="I224">
        <f t="shared" si="33"/>
        <v>240</v>
      </c>
      <c r="K224">
        <v>217</v>
      </c>
      <c r="N224">
        <f t="shared" si="34"/>
        <v>217</v>
      </c>
      <c r="O224" s="6" t="s">
        <v>725</v>
      </c>
      <c r="P224">
        <f t="shared" si="28"/>
        <v>15</v>
      </c>
      <c r="Q224" s="57">
        <f t="shared" si="35"/>
        <v>6.7</v>
      </c>
      <c r="T224" s="74"/>
      <c r="U224" s="74"/>
    </row>
    <row r="225" spans="1:21" ht="18.75" customHeight="1">
      <c r="A225" s="10" t="s">
        <v>757</v>
      </c>
      <c r="B225" s="64">
        <v>240</v>
      </c>
      <c r="C225" s="7">
        <v>225</v>
      </c>
      <c r="D225" s="56">
        <f t="shared" si="31"/>
        <v>106.7</v>
      </c>
      <c r="E225">
        <v>2100199</v>
      </c>
      <c r="F225" s="74">
        <f t="shared" si="32"/>
        <v>7</v>
      </c>
      <c r="G225" s="80">
        <v>1950</v>
      </c>
      <c r="H225" s="80">
        <v>69</v>
      </c>
      <c r="I225" s="80">
        <f t="shared" si="33"/>
        <v>2019</v>
      </c>
      <c r="K225" s="80">
        <v>1881</v>
      </c>
      <c r="L225" s="80">
        <v>139</v>
      </c>
      <c r="M225" s="80"/>
      <c r="N225" s="80">
        <f t="shared" si="34"/>
        <v>2020</v>
      </c>
      <c r="O225" s="80" t="s">
        <v>723</v>
      </c>
      <c r="P225" s="80">
        <f t="shared" si="28"/>
        <v>80</v>
      </c>
      <c r="Q225" s="82">
        <f t="shared" si="35"/>
        <v>4.1260000000000003</v>
      </c>
      <c r="T225" s="74"/>
      <c r="U225" s="74"/>
    </row>
    <row r="226" spans="1:21" s="80" customFormat="1" ht="18.75" customHeight="1">
      <c r="A226" s="76" t="s">
        <v>510</v>
      </c>
      <c r="B226" s="77">
        <v>2019</v>
      </c>
      <c r="C226" s="78">
        <v>1939</v>
      </c>
      <c r="D226" s="79">
        <f t="shared" si="31"/>
        <v>104.1</v>
      </c>
      <c r="E226" s="80">
        <v>21003</v>
      </c>
      <c r="F226" s="74">
        <f t="shared" si="32"/>
        <v>5</v>
      </c>
      <c r="G226">
        <v>1950</v>
      </c>
      <c r="H226"/>
      <c r="I226">
        <f t="shared" si="33"/>
        <v>1950</v>
      </c>
      <c r="J226"/>
      <c r="K226">
        <v>1881</v>
      </c>
      <c r="L226"/>
      <c r="M226"/>
      <c r="N226">
        <f t="shared" si="34"/>
        <v>1881</v>
      </c>
      <c r="O226" s="6" t="s">
        <v>725</v>
      </c>
      <c r="P226">
        <f t="shared" si="28"/>
        <v>150</v>
      </c>
      <c r="Q226" s="57">
        <f t="shared" si="35"/>
        <v>8.3000000000000007</v>
      </c>
      <c r="R226" s="74"/>
      <c r="S226"/>
      <c r="T226" s="74"/>
      <c r="U226" s="74"/>
    </row>
    <row r="227" spans="1:21" ht="18.75" customHeight="1">
      <c r="A227" s="10" t="s">
        <v>511</v>
      </c>
      <c r="B227" s="64">
        <v>1950</v>
      </c>
      <c r="C227" s="7">
        <v>1800</v>
      </c>
      <c r="D227" s="56">
        <f t="shared" si="31"/>
        <v>108.3</v>
      </c>
      <c r="E227">
        <v>2100301</v>
      </c>
      <c r="F227" s="74">
        <f t="shared" si="32"/>
        <v>7</v>
      </c>
      <c r="H227">
        <v>69</v>
      </c>
      <c r="I227">
        <f t="shared" si="33"/>
        <v>69</v>
      </c>
      <c r="L227">
        <v>139</v>
      </c>
      <c r="N227">
        <f t="shared" si="34"/>
        <v>139</v>
      </c>
      <c r="O227" s="6" t="s">
        <v>725</v>
      </c>
      <c r="P227">
        <f t="shared" si="28"/>
        <v>-70</v>
      </c>
      <c r="Q227" s="57">
        <f t="shared" si="35"/>
        <v>-50.4</v>
      </c>
      <c r="T227" s="74"/>
      <c r="U227" s="74"/>
    </row>
    <row r="228" spans="1:21" ht="18.75" customHeight="1">
      <c r="A228" s="10" t="s">
        <v>593</v>
      </c>
      <c r="B228" s="64">
        <v>69</v>
      </c>
      <c r="C228" s="7">
        <v>139</v>
      </c>
      <c r="D228" s="56">
        <f t="shared" si="31"/>
        <v>49.6</v>
      </c>
      <c r="E228">
        <v>2100399</v>
      </c>
      <c r="F228" s="74">
        <f t="shared" si="32"/>
        <v>7</v>
      </c>
      <c r="G228" s="80">
        <v>1654</v>
      </c>
      <c r="H228" s="80"/>
      <c r="I228" s="80">
        <f t="shared" si="33"/>
        <v>1654</v>
      </c>
      <c r="K228" s="80">
        <v>1448</v>
      </c>
      <c r="L228" s="80">
        <v>1264</v>
      </c>
      <c r="M228" s="80"/>
      <c r="N228" s="80">
        <f t="shared" si="34"/>
        <v>2712</v>
      </c>
      <c r="O228" s="80" t="s">
        <v>723</v>
      </c>
      <c r="P228" s="80">
        <f t="shared" si="28"/>
        <v>-918</v>
      </c>
      <c r="Q228" s="81">
        <f t="shared" si="35"/>
        <v>-35.700000000000003</v>
      </c>
      <c r="R228" s="74"/>
      <c r="T228" s="74"/>
      <c r="U228" s="74"/>
    </row>
    <row r="229" spans="1:21" s="80" customFormat="1" ht="18.75" customHeight="1">
      <c r="A229" s="76" t="s">
        <v>512</v>
      </c>
      <c r="B229" s="77">
        <v>1654</v>
      </c>
      <c r="C229" s="78">
        <v>2572</v>
      </c>
      <c r="D229" s="79">
        <f t="shared" si="31"/>
        <v>64.3</v>
      </c>
      <c r="E229" s="80">
        <v>21004</v>
      </c>
      <c r="F229" s="74">
        <f t="shared" si="32"/>
        <v>5</v>
      </c>
      <c r="G229">
        <v>937</v>
      </c>
      <c r="H229"/>
      <c r="I229">
        <f t="shared" si="33"/>
        <v>937</v>
      </c>
      <c r="J229"/>
      <c r="K229">
        <v>796</v>
      </c>
      <c r="L229"/>
      <c r="M229"/>
      <c r="N229">
        <f t="shared" si="34"/>
        <v>796</v>
      </c>
      <c r="O229" s="6" t="s">
        <v>725</v>
      </c>
      <c r="P229">
        <f t="shared" si="28"/>
        <v>224</v>
      </c>
      <c r="Q229" s="57">
        <f t="shared" si="35"/>
        <v>31.4</v>
      </c>
      <c r="R229" s="74"/>
      <c r="S229"/>
      <c r="T229" s="74"/>
      <c r="U229" s="74"/>
    </row>
    <row r="230" spans="1:21" ht="18.75" customHeight="1">
      <c r="A230" s="10" t="s">
        <v>513</v>
      </c>
      <c r="B230" s="64">
        <v>937</v>
      </c>
      <c r="C230" s="7">
        <v>713</v>
      </c>
      <c r="D230" s="56">
        <f t="shared" si="31"/>
        <v>131.4</v>
      </c>
      <c r="E230">
        <v>2100401</v>
      </c>
      <c r="F230" s="74">
        <f t="shared" si="32"/>
        <v>7</v>
      </c>
      <c r="G230">
        <v>394</v>
      </c>
      <c r="I230">
        <f t="shared" si="33"/>
        <v>394</v>
      </c>
      <c r="K230">
        <v>397</v>
      </c>
      <c r="N230">
        <f t="shared" si="34"/>
        <v>397</v>
      </c>
      <c r="O230" s="6" t="s">
        <v>725</v>
      </c>
      <c r="P230">
        <f t="shared" si="28"/>
        <v>29</v>
      </c>
      <c r="Q230" s="57">
        <f t="shared" si="35"/>
        <v>7.9</v>
      </c>
      <c r="T230" s="74"/>
      <c r="U230" s="74"/>
    </row>
    <row r="231" spans="1:21" ht="18.75" customHeight="1">
      <c r="A231" s="10" t="s">
        <v>514</v>
      </c>
      <c r="B231" s="64">
        <v>394</v>
      </c>
      <c r="C231" s="7">
        <v>365</v>
      </c>
      <c r="D231" s="56">
        <f t="shared" si="31"/>
        <v>107.9</v>
      </c>
      <c r="E231">
        <v>2100402</v>
      </c>
      <c r="F231" s="74">
        <f t="shared" si="32"/>
        <v>7</v>
      </c>
      <c r="G231">
        <v>237</v>
      </c>
      <c r="I231">
        <f t="shared" si="33"/>
        <v>237</v>
      </c>
      <c r="K231">
        <v>225</v>
      </c>
      <c r="N231">
        <f t="shared" si="34"/>
        <v>225</v>
      </c>
      <c r="O231" s="6" t="s">
        <v>725</v>
      </c>
      <c r="P231">
        <f t="shared" si="28"/>
        <v>37</v>
      </c>
      <c r="Q231" s="57">
        <f t="shared" si="35"/>
        <v>18.5</v>
      </c>
      <c r="T231" s="74"/>
      <c r="U231" s="74"/>
    </row>
    <row r="232" spans="1:21" ht="18.75" customHeight="1">
      <c r="A232" s="10" t="s">
        <v>515</v>
      </c>
      <c r="B232" s="64">
        <v>237</v>
      </c>
      <c r="C232" s="7">
        <v>200</v>
      </c>
      <c r="D232" s="56">
        <f t="shared" si="31"/>
        <v>118.5</v>
      </c>
      <c r="E232">
        <v>2100403</v>
      </c>
      <c r="F232" s="74">
        <f t="shared" si="32"/>
        <v>7</v>
      </c>
      <c r="K232">
        <v>30</v>
      </c>
      <c r="L232">
        <v>1082</v>
      </c>
      <c r="N232">
        <f t="shared" si="34"/>
        <v>1112</v>
      </c>
      <c r="O232" s="6" t="s">
        <v>725</v>
      </c>
      <c r="P232">
        <f t="shared" si="28"/>
        <v>-1112</v>
      </c>
      <c r="Q232" s="57">
        <f t="shared" si="35"/>
        <v>-100</v>
      </c>
      <c r="T232" s="74"/>
      <c r="U232" s="74"/>
    </row>
    <row r="233" spans="1:21" ht="18.75" customHeight="1">
      <c r="A233" s="10" t="s">
        <v>637</v>
      </c>
      <c r="B233" s="64"/>
      <c r="C233" s="7">
        <v>1112</v>
      </c>
      <c r="D233" s="56">
        <f t="shared" si="31"/>
        <v>0</v>
      </c>
      <c r="E233">
        <v>2100408</v>
      </c>
      <c r="F233" s="74">
        <f t="shared" si="32"/>
        <v>7</v>
      </c>
      <c r="L233">
        <v>182</v>
      </c>
      <c r="N233">
        <f t="shared" si="34"/>
        <v>182</v>
      </c>
      <c r="O233" s="6" t="s">
        <v>725</v>
      </c>
      <c r="P233">
        <f t="shared" si="28"/>
        <v>-182</v>
      </c>
      <c r="Q233" s="57">
        <f t="shared" si="35"/>
        <v>-100</v>
      </c>
      <c r="R233" s="74"/>
      <c r="S233" s="80"/>
      <c r="T233" s="74"/>
      <c r="U233" s="74"/>
    </row>
    <row r="234" spans="1:21" ht="18.75" customHeight="1">
      <c r="A234" s="10" t="s">
        <v>668</v>
      </c>
      <c r="B234" s="64"/>
      <c r="C234" s="7">
        <v>182</v>
      </c>
      <c r="D234" s="56">
        <f t="shared" si="31"/>
        <v>0</v>
      </c>
      <c r="E234">
        <v>2100409</v>
      </c>
      <c r="F234" s="74">
        <f t="shared" si="32"/>
        <v>7</v>
      </c>
      <c r="G234">
        <v>86</v>
      </c>
      <c r="I234">
        <f t="shared" si="33"/>
        <v>86</v>
      </c>
      <c r="K234">
        <v>0</v>
      </c>
      <c r="N234">
        <f t="shared" si="34"/>
        <v>0</v>
      </c>
      <c r="O234" s="6" t="s">
        <v>725</v>
      </c>
      <c r="P234">
        <f t="shared" si="28"/>
        <v>86</v>
      </c>
      <c r="R234" s="74"/>
      <c r="T234" s="74"/>
      <c r="U234" s="74"/>
    </row>
    <row r="235" spans="1:21" ht="18.75" customHeight="1">
      <c r="A235" s="10" t="s">
        <v>670</v>
      </c>
      <c r="B235" s="64">
        <v>86</v>
      </c>
      <c r="C235" s="7">
        <v>0</v>
      </c>
      <c r="D235" s="56"/>
      <c r="E235">
        <v>2100499</v>
      </c>
      <c r="F235" s="74">
        <f t="shared" si="32"/>
        <v>7</v>
      </c>
      <c r="G235" s="80">
        <v>1040</v>
      </c>
      <c r="H235" s="80">
        <v>1127</v>
      </c>
      <c r="I235" s="80">
        <f t="shared" si="33"/>
        <v>2167</v>
      </c>
      <c r="K235" s="80">
        <v>1012</v>
      </c>
      <c r="L235" s="80">
        <v>948</v>
      </c>
      <c r="M235" s="80"/>
      <c r="N235" s="80">
        <f t="shared" si="34"/>
        <v>1960</v>
      </c>
      <c r="O235" s="80" t="s">
        <v>723</v>
      </c>
      <c r="P235" s="80">
        <f t="shared" ref="P235:P288" si="36">B236-C236</f>
        <v>569</v>
      </c>
      <c r="Q235" s="81">
        <f>P235/C236*100</f>
        <v>35.6</v>
      </c>
      <c r="T235" s="74"/>
      <c r="U235" s="74"/>
    </row>
    <row r="236" spans="1:21" s="80" customFormat="1" ht="18.75" customHeight="1">
      <c r="A236" s="76" t="s">
        <v>516</v>
      </c>
      <c r="B236" s="77">
        <v>2167</v>
      </c>
      <c r="C236" s="78">
        <v>1598</v>
      </c>
      <c r="D236" s="79">
        <f t="shared" si="31"/>
        <v>135.6</v>
      </c>
      <c r="E236" s="80">
        <v>21007</v>
      </c>
      <c r="F236" s="74">
        <f t="shared" si="32"/>
        <v>5</v>
      </c>
      <c r="G236">
        <v>694</v>
      </c>
      <c r="H236"/>
      <c r="I236">
        <f t="shared" si="33"/>
        <v>694</v>
      </c>
      <c r="J236"/>
      <c r="K236">
        <v>712</v>
      </c>
      <c r="L236"/>
      <c r="M236"/>
      <c r="N236">
        <f t="shared" si="34"/>
        <v>712</v>
      </c>
      <c r="O236" s="6" t="s">
        <v>725</v>
      </c>
      <c r="P236">
        <f t="shared" si="36"/>
        <v>44</v>
      </c>
      <c r="Q236" s="57">
        <f>P236/C237*100</f>
        <v>6.8</v>
      </c>
      <c r="R236" s="74"/>
      <c r="S236"/>
      <c r="T236" s="74"/>
      <c r="U236" s="74"/>
    </row>
    <row r="237" spans="1:21" ht="18.75" customHeight="1">
      <c r="A237" s="10" t="s">
        <v>517</v>
      </c>
      <c r="B237" s="64">
        <v>694</v>
      </c>
      <c r="C237" s="7">
        <v>650</v>
      </c>
      <c r="D237" s="56">
        <f t="shared" si="31"/>
        <v>106.8</v>
      </c>
      <c r="E237">
        <v>2100716</v>
      </c>
      <c r="F237" s="74">
        <f t="shared" si="32"/>
        <v>7</v>
      </c>
      <c r="G237">
        <v>346</v>
      </c>
      <c r="H237">
        <v>1114</v>
      </c>
      <c r="I237">
        <f t="shared" si="33"/>
        <v>1460</v>
      </c>
      <c r="K237">
        <v>300</v>
      </c>
      <c r="L237">
        <v>946</v>
      </c>
      <c r="N237">
        <f t="shared" si="34"/>
        <v>1246</v>
      </c>
      <c r="O237" s="6" t="s">
        <v>725</v>
      </c>
      <c r="P237">
        <f t="shared" si="36"/>
        <v>514</v>
      </c>
      <c r="Q237" s="57">
        <f>P237/C238*100</f>
        <v>54.3</v>
      </c>
      <c r="T237" s="74"/>
      <c r="U237" s="74"/>
    </row>
    <row r="238" spans="1:21" ht="18.75" customHeight="1">
      <c r="A238" s="10" t="s">
        <v>518</v>
      </c>
      <c r="B238" s="64">
        <v>1460</v>
      </c>
      <c r="C238" s="7">
        <v>946</v>
      </c>
      <c r="D238" s="56">
        <f t="shared" si="31"/>
        <v>154.30000000000001</v>
      </c>
      <c r="E238">
        <v>2100717</v>
      </c>
      <c r="F238" s="74">
        <f t="shared" si="32"/>
        <v>7</v>
      </c>
      <c r="H238">
        <v>13</v>
      </c>
      <c r="I238">
        <f t="shared" si="33"/>
        <v>13</v>
      </c>
      <c r="L238">
        <v>2</v>
      </c>
      <c r="N238">
        <f t="shared" si="34"/>
        <v>2</v>
      </c>
      <c r="O238" s="6" t="s">
        <v>725</v>
      </c>
      <c r="P238">
        <f t="shared" si="36"/>
        <v>11</v>
      </c>
      <c r="Q238" s="57">
        <f>P238/C239*100</f>
        <v>550</v>
      </c>
      <c r="R238" s="74"/>
      <c r="T238" s="74"/>
      <c r="U238" s="74"/>
    </row>
    <row r="239" spans="1:21" ht="18.75" customHeight="1">
      <c r="A239" s="10" t="s">
        <v>592</v>
      </c>
      <c r="B239" s="64">
        <v>13</v>
      </c>
      <c r="C239" s="7">
        <v>2</v>
      </c>
      <c r="D239" s="56">
        <f t="shared" si="31"/>
        <v>650</v>
      </c>
      <c r="E239">
        <v>2100799</v>
      </c>
      <c r="F239" s="74">
        <f t="shared" si="32"/>
        <v>7</v>
      </c>
      <c r="G239" s="80">
        <v>357</v>
      </c>
      <c r="H239" s="80"/>
      <c r="I239" s="80">
        <f t="shared" si="33"/>
        <v>357</v>
      </c>
      <c r="K239" s="80">
        <v>0</v>
      </c>
      <c r="L239" s="80"/>
      <c r="M239" s="80"/>
      <c r="N239" s="80">
        <f t="shared" si="34"/>
        <v>0</v>
      </c>
      <c r="O239" s="80" t="s">
        <v>723</v>
      </c>
      <c r="P239" s="80">
        <f t="shared" si="36"/>
        <v>357</v>
      </c>
      <c r="Q239" s="81"/>
      <c r="R239" s="74"/>
      <c r="S239" s="80"/>
      <c r="T239" s="74"/>
      <c r="U239" s="74"/>
    </row>
    <row r="240" spans="1:21" s="80" customFormat="1" ht="18.75" customHeight="1">
      <c r="A240" s="76" t="s">
        <v>519</v>
      </c>
      <c r="B240" s="77">
        <v>357</v>
      </c>
      <c r="C240" s="78">
        <v>0</v>
      </c>
      <c r="D240" s="79"/>
      <c r="E240" s="80">
        <v>21011</v>
      </c>
      <c r="F240" s="74">
        <f t="shared" si="32"/>
        <v>5</v>
      </c>
      <c r="G240">
        <v>357</v>
      </c>
      <c r="H240"/>
      <c r="I240">
        <f t="shared" si="33"/>
        <v>357</v>
      </c>
      <c r="J240"/>
      <c r="K240">
        <v>0</v>
      </c>
      <c r="L240"/>
      <c r="M240"/>
      <c r="N240">
        <f t="shared" si="34"/>
        <v>0</v>
      </c>
      <c r="O240" s="6" t="s">
        <v>725</v>
      </c>
      <c r="P240">
        <f t="shared" si="36"/>
        <v>357</v>
      </c>
      <c r="Q240" s="57"/>
      <c r="T240" s="74"/>
      <c r="U240" s="74"/>
    </row>
    <row r="241" spans="1:21" ht="18.75" customHeight="1">
      <c r="A241" s="10" t="s">
        <v>520</v>
      </c>
      <c r="B241" s="64">
        <v>357</v>
      </c>
      <c r="C241" s="7">
        <v>0</v>
      </c>
      <c r="D241" s="56"/>
      <c r="E241">
        <v>2101101</v>
      </c>
      <c r="F241" s="74">
        <f t="shared" si="32"/>
        <v>7</v>
      </c>
      <c r="G241" s="80">
        <v>750</v>
      </c>
      <c r="H241" s="80"/>
      <c r="I241" s="80">
        <f t="shared" si="33"/>
        <v>750</v>
      </c>
      <c r="K241" s="80">
        <v>5402</v>
      </c>
      <c r="L241" s="80">
        <v>1247</v>
      </c>
      <c r="M241" s="80"/>
      <c r="N241" s="80">
        <f t="shared" si="34"/>
        <v>6649</v>
      </c>
      <c r="O241" s="80" t="s">
        <v>723</v>
      </c>
      <c r="P241" s="80">
        <f t="shared" si="36"/>
        <v>-497</v>
      </c>
      <c r="Q241" s="81">
        <f t="shared" ref="Q241:Q281" si="37">P241/C242*100</f>
        <v>-39.9</v>
      </c>
      <c r="T241" s="74"/>
      <c r="U241" s="74"/>
    </row>
    <row r="242" spans="1:21" s="80" customFormat="1" ht="18.75" customHeight="1">
      <c r="A242" s="76" t="s">
        <v>521</v>
      </c>
      <c r="B242" s="77">
        <v>750</v>
      </c>
      <c r="C242" s="78">
        <v>1247</v>
      </c>
      <c r="D242" s="79">
        <f t="shared" si="31"/>
        <v>60.1</v>
      </c>
      <c r="E242" s="80">
        <v>21012</v>
      </c>
      <c r="F242" s="74">
        <f t="shared" si="32"/>
        <v>5</v>
      </c>
      <c r="G242">
        <v>750</v>
      </c>
      <c r="H242"/>
      <c r="I242">
        <f t="shared" si="33"/>
        <v>750</v>
      </c>
      <c r="J242"/>
      <c r="K242">
        <v>5402</v>
      </c>
      <c r="L242">
        <v>1247</v>
      </c>
      <c r="M242"/>
      <c r="N242">
        <f t="shared" si="34"/>
        <v>6649</v>
      </c>
      <c r="O242" s="6" t="s">
        <v>725</v>
      </c>
      <c r="P242">
        <f t="shared" si="36"/>
        <v>-497</v>
      </c>
      <c r="Q242" s="57">
        <f t="shared" si="37"/>
        <v>-39.9</v>
      </c>
      <c r="R242" s="74"/>
      <c r="S242"/>
      <c r="T242" s="74"/>
      <c r="U242" s="74"/>
    </row>
    <row r="243" spans="1:21" ht="18.75" customHeight="1">
      <c r="A243" s="10" t="s">
        <v>522</v>
      </c>
      <c r="B243" s="64">
        <v>750</v>
      </c>
      <c r="C243" s="7">
        <v>1247</v>
      </c>
      <c r="D243" s="56">
        <f t="shared" si="31"/>
        <v>60.1</v>
      </c>
      <c r="E243">
        <v>2101202</v>
      </c>
      <c r="F243" s="74">
        <f t="shared" si="32"/>
        <v>7</v>
      </c>
      <c r="G243" s="80"/>
      <c r="H243" s="80"/>
      <c r="I243" s="80">
        <f t="shared" ref="I243:I244" si="38">SUM(G243:H243)</f>
        <v>0</v>
      </c>
      <c r="K243" s="80">
        <v>343</v>
      </c>
      <c r="L243" s="80"/>
      <c r="M243" s="80"/>
      <c r="N243" s="80">
        <f t="shared" si="34"/>
        <v>343</v>
      </c>
      <c r="O243" s="80" t="s">
        <v>723</v>
      </c>
      <c r="P243" s="80">
        <f t="shared" si="36"/>
        <v>0</v>
      </c>
      <c r="Q243" s="81" t="e">
        <f t="shared" si="37"/>
        <v>#DIV/0!</v>
      </c>
      <c r="R243" s="74"/>
      <c r="T243" s="74"/>
      <c r="U243" s="74"/>
    </row>
    <row r="244" spans="1:21" s="80" customFormat="1" ht="18.75" customHeight="1">
      <c r="A244" s="76" t="s">
        <v>626</v>
      </c>
      <c r="B244" s="77"/>
      <c r="C244" s="78">
        <v>0</v>
      </c>
      <c r="D244" s="79"/>
      <c r="E244" s="80">
        <v>21013</v>
      </c>
      <c r="F244" s="74">
        <f t="shared" si="32"/>
        <v>5</v>
      </c>
      <c r="G244"/>
      <c r="H244"/>
      <c r="I244">
        <f t="shared" si="38"/>
        <v>0</v>
      </c>
      <c r="J244"/>
      <c r="K244">
        <v>343</v>
      </c>
      <c r="L244"/>
      <c r="M244"/>
      <c r="N244">
        <f t="shared" ref="N244:N275" si="39">SUM(K244:M244)</f>
        <v>343</v>
      </c>
      <c r="O244" s="6" t="s">
        <v>725</v>
      </c>
      <c r="P244">
        <f t="shared" si="36"/>
        <v>0</v>
      </c>
      <c r="Q244" s="57" t="e">
        <f t="shared" si="37"/>
        <v>#DIV/0!</v>
      </c>
      <c r="T244" s="74"/>
      <c r="U244" s="74"/>
    </row>
    <row r="245" spans="1:21" ht="18.75" customHeight="1">
      <c r="A245" s="10" t="s">
        <v>627</v>
      </c>
      <c r="B245" s="64"/>
      <c r="C245" s="7">
        <v>0</v>
      </c>
      <c r="D245" s="56"/>
      <c r="E245">
        <v>2101301</v>
      </c>
      <c r="F245" s="74">
        <f t="shared" si="32"/>
        <v>7</v>
      </c>
      <c r="G245" s="80"/>
      <c r="H245" s="80">
        <v>754</v>
      </c>
      <c r="I245" s="80">
        <f t="shared" si="33"/>
        <v>754</v>
      </c>
      <c r="K245" s="80"/>
      <c r="L245" s="80">
        <v>502</v>
      </c>
      <c r="M245" s="80"/>
      <c r="N245" s="80">
        <f t="shared" si="39"/>
        <v>502</v>
      </c>
      <c r="O245" s="80" t="s">
        <v>723</v>
      </c>
      <c r="P245" s="80">
        <f t="shared" si="36"/>
        <v>252</v>
      </c>
      <c r="Q245" s="81">
        <f t="shared" si="37"/>
        <v>50.2</v>
      </c>
      <c r="T245" s="74"/>
      <c r="U245" s="74"/>
    </row>
    <row r="246" spans="1:21" s="80" customFormat="1" ht="18.75" customHeight="1">
      <c r="A246" s="76" t="s">
        <v>639</v>
      </c>
      <c r="B246" s="77">
        <v>754</v>
      </c>
      <c r="C246" s="78">
        <v>502</v>
      </c>
      <c r="D246" s="79">
        <f t="shared" si="31"/>
        <v>150.19999999999999</v>
      </c>
      <c r="E246" s="80">
        <v>21014</v>
      </c>
      <c r="F246" s="74">
        <f t="shared" si="32"/>
        <v>5</v>
      </c>
      <c r="G246"/>
      <c r="H246">
        <v>754</v>
      </c>
      <c r="I246">
        <f t="shared" si="33"/>
        <v>754</v>
      </c>
      <c r="J246"/>
      <c r="K246"/>
      <c r="L246">
        <v>502</v>
      </c>
      <c r="M246"/>
      <c r="N246">
        <f t="shared" si="39"/>
        <v>502</v>
      </c>
      <c r="O246" s="6" t="s">
        <v>725</v>
      </c>
      <c r="P246">
        <f t="shared" si="36"/>
        <v>252</v>
      </c>
      <c r="Q246" s="57">
        <f t="shared" si="37"/>
        <v>50.2</v>
      </c>
      <c r="R246" s="74"/>
      <c r="T246" s="74"/>
      <c r="U246" s="74"/>
    </row>
    <row r="247" spans="1:21" ht="18.75" customHeight="1">
      <c r="A247" s="10" t="s">
        <v>594</v>
      </c>
      <c r="B247" s="64">
        <v>754</v>
      </c>
      <c r="C247" s="7">
        <v>502</v>
      </c>
      <c r="D247" s="56">
        <f t="shared" si="31"/>
        <v>150.19999999999999</v>
      </c>
      <c r="E247">
        <v>2101401</v>
      </c>
      <c r="F247" s="74">
        <f t="shared" si="32"/>
        <v>7</v>
      </c>
      <c r="G247" s="74">
        <v>629</v>
      </c>
      <c r="H247" s="74"/>
      <c r="I247" s="74">
        <f t="shared" si="33"/>
        <v>629</v>
      </c>
      <c r="K247" s="74">
        <v>584</v>
      </c>
      <c r="L247" s="74"/>
      <c r="M247" s="74"/>
      <c r="N247" s="74">
        <f t="shared" si="39"/>
        <v>584</v>
      </c>
      <c r="O247" s="74" t="s">
        <v>722</v>
      </c>
      <c r="P247" s="74">
        <f t="shared" si="36"/>
        <v>38</v>
      </c>
      <c r="Q247" s="75">
        <f t="shared" si="37"/>
        <v>6.4</v>
      </c>
      <c r="R247" s="74"/>
      <c r="T247" s="74"/>
      <c r="U247" s="74"/>
    </row>
    <row r="248" spans="1:21" s="74" customFormat="1" ht="18.75" customHeight="1">
      <c r="A248" s="70" t="s">
        <v>523</v>
      </c>
      <c r="B248" s="71">
        <v>629</v>
      </c>
      <c r="C248" s="72">
        <v>591</v>
      </c>
      <c r="D248" s="73">
        <f t="shared" si="31"/>
        <v>106.4</v>
      </c>
      <c r="E248" s="74">
        <v>211</v>
      </c>
      <c r="F248" s="74">
        <f t="shared" si="32"/>
        <v>3</v>
      </c>
      <c r="G248" s="80">
        <v>203</v>
      </c>
      <c r="H248" s="80"/>
      <c r="I248" s="80">
        <f t="shared" si="33"/>
        <v>203</v>
      </c>
      <c r="J248"/>
      <c r="K248" s="80">
        <v>151</v>
      </c>
      <c r="L248" s="80"/>
      <c r="M248" s="80"/>
      <c r="N248" s="80">
        <f t="shared" si="39"/>
        <v>151</v>
      </c>
      <c r="O248" s="80" t="s">
        <v>723</v>
      </c>
      <c r="P248" s="80">
        <f t="shared" si="36"/>
        <v>16</v>
      </c>
      <c r="Q248" s="81">
        <f t="shared" si="37"/>
        <v>8.6</v>
      </c>
    </row>
    <row r="249" spans="1:21" s="80" customFormat="1" ht="18.75" customHeight="1">
      <c r="A249" s="76" t="s">
        <v>524</v>
      </c>
      <c r="B249" s="77">
        <v>203</v>
      </c>
      <c r="C249" s="78">
        <v>187</v>
      </c>
      <c r="D249" s="79">
        <f t="shared" si="31"/>
        <v>108.6</v>
      </c>
      <c r="E249" s="80">
        <v>21101</v>
      </c>
      <c r="F249" s="74">
        <f t="shared" si="32"/>
        <v>5</v>
      </c>
      <c r="G249">
        <v>203</v>
      </c>
      <c r="H249"/>
      <c r="I249">
        <f t="shared" si="33"/>
        <v>203</v>
      </c>
      <c r="J249"/>
      <c r="K249">
        <v>151</v>
      </c>
      <c r="L249"/>
      <c r="M249"/>
      <c r="N249">
        <f t="shared" si="39"/>
        <v>151</v>
      </c>
      <c r="O249" s="6" t="s">
        <v>725</v>
      </c>
      <c r="P249">
        <f t="shared" si="36"/>
        <v>16</v>
      </c>
      <c r="Q249" s="57">
        <f t="shared" si="37"/>
        <v>8.6</v>
      </c>
      <c r="T249" s="74"/>
      <c r="U249" s="74"/>
    </row>
    <row r="250" spans="1:21" ht="18.75" customHeight="1">
      <c r="A250" s="10" t="s">
        <v>412</v>
      </c>
      <c r="B250" s="64">
        <v>203</v>
      </c>
      <c r="C250" s="7">
        <v>187</v>
      </c>
      <c r="D250" s="56">
        <f t="shared" si="31"/>
        <v>108.6</v>
      </c>
      <c r="E250">
        <v>2110101</v>
      </c>
      <c r="F250" s="74">
        <f t="shared" si="32"/>
        <v>7</v>
      </c>
      <c r="G250" s="80">
        <v>426</v>
      </c>
      <c r="H250" s="80"/>
      <c r="I250" s="80">
        <f t="shared" si="33"/>
        <v>426</v>
      </c>
      <c r="K250" s="80">
        <v>433</v>
      </c>
      <c r="L250" s="80"/>
      <c r="M250" s="80"/>
      <c r="N250" s="80">
        <f t="shared" si="39"/>
        <v>433</v>
      </c>
      <c r="O250" s="80" t="s">
        <v>723</v>
      </c>
      <c r="P250" s="80">
        <f t="shared" si="36"/>
        <v>22</v>
      </c>
      <c r="Q250" s="81">
        <f t="shared" si="37"/>
        <v>5.4</v>
      </c>
      <c r="T250" s="74"/>
      <c r="U250" s="74"/>
    </row>
    <row r="251" spans="1:21" s="80" customFormat="1" ht="18.75" customHeight="1">
      <c r="A251" s="76" t="s">
        <v>525</v>
      </c>
      <c r="B251" s="77">
        <v>426</v>
      </c>
      <c r="C251" s="78">
        <v>404</v>
      </c>
      <c r="D251" s="79">
        <f t="shared" si="31"/>
        <v>105.4</v>
      </c>
      <c r="E251" s="80">
        <v>21111</v>
      </c>
      <c r="F251" s="74">
        <f t="shared" si="32"/>
        <v>5</v>
      </c>
      <c r="G251">
        <v>247</v>
      </c>
      <c r="H251"/>
      <c r="I251">
        <f t="shared" si="33"/>
        <v>247</v>
      </c>
      <c r="J251"/>
      <c r="K251">
        <v>252</v>
      </c>
      <c r="L251"/>
      <c r="M251"/>
      <c r="N251">
        <f t="shared" si="39"/>
        <v>252</v>
      </c>
      <c r="O251" s="6" t="s">
        <v>725</v>
      </c>
      <c r="P251">
        <f t="shared" si="36"/>
        <v>11</v>
      </c>
      <c r="Q251" s="57">
        <f t="shared" si="37"/>
        <v>4.7</v>
      </c>
      <c r="T251" s="74"/>
      <c r="U251" s="74"/>
    </row>
    <row r="252" spans="1:21" ht="18.75" customHeight="1">
      <c r="A252" s="10" t="s">
        <v>526</v>
      </c>
      <c r="B252" s="64">
        <v>247</v>
      </c>
      <c r="C252" s="7">
        <v>236</v>
      </c>
      <c r="D252" s="56">
        <f t="shared" si="31"/>
        <v>104.7</v>
      </c>
      <c r="E252">
        <v>2111101</v>
      </c>
      <c r="F252" s="74">
        <f t="shared" si="32"/>
        <v>7</v>
      </c>
      <c r="G252">
        <v>179</v>
      </c>
      <c r="I252">
        <f t="shared" si="33"/>
        <v>179</v>
      </c>
      <c r="K252">
        <v>181</v>
      </c>
      <c r="N252">
        <f t="shared" si="39"/>
        <v>181</v>
      </c>
      <c r="O252" s="6" t="s">
        <v>725</v>
      </c>
      <c r="P252">
        <f t="shared" si="36"/>
        <v>11</v>
      </c>
      <c r="Q252" s="57">
        <f t="shared" si="37"/>
        <v>6.5</v>
      </c>
      <c r="T252" s="74"/>
      <c r="U252" s="74"/>
    </row>
    <row r="253" spans="1:21" ht="18.75" customHeight="1">
      <c r="A253" s="10" t="s">
        <v>527</v>
      </c>
      <c r="B253" s="64">
        <v>179</v>
      </c>
      <c r="C253" s="7">
        <v>168</v>
      </c>
      <c r="D253" s="56">
        <f t="shared" si="31"/>
        <v>106.5</v>
      </c>
      <c r="E253">
        <v>2111102</v>
      </c>
      <c r="F253" s="74">
        <f t="shared" si="32"/>
        <v>7</v>
      </c>
      <c r="G253" s="74">
        <v>11971</v>
      </c>
      <c r="H253" s="74">
        <v>20</v>
      </c>
      <c r="I253" s="74">
        <f t="shared" si="33"/>
        <v>11991</v>
      </c>
      <c r="K253" s="74">
        <v>4253</v>
      </c>
      <c r="L253" s="74"/>
      <c r="M253" s="74"/>
      <c r="N253" s="74">
        <f t="shared" si="39"/>
        <v>4253</v>
      </c>
      <c r="O253" s="74" t="s">
        <v>722</v>
      </c>
      <c r="P253" s="74">
        <f t="shared" si="36"/>
        <v>7973</v>
      </c>
      <c r="Q253" s="75">
        <f t="shared" si="37"/>
        <v>198.4</v>
      </c>
      <c r="T253" s="74"/>
      <c r="U253" s="74"/>
    </row>
    <row r="254" spans="1:21" s="74" customFormat="1" ht="18.75" customHeight="1">
      <c r="A254" s="70" t="s">
        <v>528</v>
      </c>
      <c r="B254" s="71">
        <v>11991</v>
      </c>
      <c r="C254" s="72">
        <v>4018</v>
      </c>
      <c r="D254" s="73">
        <f t="shared" si="31"/>
        <v>298.39999999999998</v>
      </c>
      <c r="E254" s="74">
        <v>212</v>
      </c>
      <c r="F254" s="74">
        <f t="shared" si="32"/>
        <v>3</v>
      </c>
      <c r="G254" s="80">
        <v>3720</v>
      </c>
      <c r="H254" s="80"/>
      <c r="I254" s="80">
        <f t="shared" si="33"/>
        <v>3720</v>
      </c>
      <c r="J254"/>
      <c r="K254" s="80">
        <v>3064</v>
      </c>
      <c r="L254" s="80"/>
      <c r="M254" s="80"/>
      <c r="N254" s="80">
        <f t="shared" si="39"/>
        <v>3064</v>
      </c>
      <c r="O254" s="80" t="s">
        <v>723</v>
      </c>
      <c r="P254" s="80">
        <f t="shared" si="36"/>
        <v>863</v>
      </c>
      <c r="Q254" s="81">
        <f t="shared" si="37"/>
        <v>30.2</v>
      </c>
    </row>
    <row r="255" spans="1:21" s="80" customFormat="1" ht="18.75" customHeight="1">
      <c r="A255" s="76" t="s">
        <v>529</v>
      </c>
      <c r="B255" s="77">
        <v>3720</v>
      </c>
      <c r="C255" s="78">
        <v>2857</v>
      </c>
      <c r="D255" s="79">
        <f t="shared" si="31"/>
        <v>130.19999999999999</v>
      </c>
      <c r="E255" s="80">
        <v>21201</v>
      </c>
      <c r="F255" s="74">
        <f t="shared" si="32"/>
        <v>5</v>
      </c>
      <c r="G255">
        <v>282</v>
      </c>
      <c r="H255"/>
      <c r="I255">
        <f t="shared" si="33"/>
        <v>282</v>
      </c>
      <c r="J255"/>
      <c r="K255">
        <v>275</v>
      </c>
      <c r="L255"/>
      <c r="M255"/>
      <c r="N255">
        <f t="shared" si="39"/>
        <v>275</v>
      </c>
      <c r="O255" s="6" t="s">
        <v>725</v>
      </c>
      <c r="P255">
        <f t="shared" si="36"/>
        <v>49</v>
      </c>
      <c r="Q255" s="57">
        <f t="shared" si="37"/>
        <v>21</v>
      </c>
      <c r="T255" s="74"/>
      <c r="U255" s="74"/>
    </row>
    <row r="256" spans="1:21" ht="18.75" customHeight="1">
      <c r="A256" s="10" t="s">
        <v>412</v>
      </c>
      <c r="B256" s="64">
        <v>282</v>
      </c>
      <c r="C256" s="7">
        <v>233</v>
      </c>
      <c r="D256" s="56">
        <f t="shared" si="31"/>
        <v>121</v>
      </c>
      <c r="E256">
        <v>2120101</v>
      </c>
      <c r="F256" s="74">
        <f t="shared" si="32"/>
        <v>7</v>
      </c>
      <c r="G256">
        <v>121</v>
      </c>
      <c r="I256">
        <f t="shared" si="33"/>
        <v>121</v>
      </c>
      <c r="K256">
        <v>96</v>
      </c>
      <c r="N256">
        <f t="shared" si="39"/>
        <v>96</v>
      </c>
      <c r="O256" s="6" t="s">
        <v>725</v>
      </c>
      <c r="P256">
        <f t="shared" si="36"/>
        <v>14</v>
      </c>
      <c r="Q256" s="57">
        <f t="shared" si="37"/>
        <v>13.1</v>
      </c>
      <c r="T256" s="74"/>
      <c r="U256" s="74"/>
    </row>
    <row r="257" spans="1:21" ht="18.75" customHeight="1">
      <c r="A257" s="10" t="s">
        <v>413</v>
      </c>
      <c r="B257" s="64">
        <v>121</v>
      </c>
      <c r="C257" s="7">
        <v>107</v>
      </c>
      <c r="D257" s="56">
        <f t="shared" si="31"/>
        <v>113.1</v>
      </c>
      <c r="E257">
        <v>2120102</v>
      </c>
      <c r="F257" s="74">
        <f t="shared" si="32"/>
        <v>7</v>
      </c>
      <c r="G257">
        <v>2478</v>
      </c>
      <c r="I257">
        <f t="shared" si="33"/>
        <v>2478</v>
      </c>
      <c r="K257">
        <v>1927</v>
      </c>
      <c r="N257">
        <f t="shared" si="39"/>
        <v>1927</v>
      </c>
      <c r="O257" s="6" t="s">
        <v>725</v>
      </c>
      <c r="P257">
        <f t="shared" si="36"/>
        <v>641</v>
      </c>
      <c r="Q257" s="57">
        <f t="shared" si="37"/>
        <v>34.9</v>
      </c>
      <c r="T257" s="74"/>
      <c r="U257" s="74"/>
    </row>
    <row r="258" spans="1:21" ht="18.75" customHeight="1">
      <c r="A258" s="10" t="s">
        <v>530</v>
      </c>
      <c r="B258" s="64">
        <v>2478</v>
      </c>
      <c r="C258" s="7">
        <v>1837</v>
      </c>
      <c r="D258" s="56">
        <f t="shared" si="31"/>
        <v>134.9</v>
      </c>
      <c r="E258">
        <v>2120104</v>
      </c>
      <c r="F258" s="74">
        <f t="shared" si="32"/>
        <v>7</v>
      </c>
      <c r="G258">
        <v>332</v>
      </c>
      <c r="I258">
        <f t="shared" si="33"/>
        <v>332</v>
      </c>
      <c r="K258">
        <v>326</v>
      </c>
      <c r="N258">
        <f t="shared" si="39"/>
        <v>326</v>
      </c>
      <c r="O258" s="6" t="s">
        <v>725</v>
      </c>
      <c r="P258">
        <f t="shared" si="36"/>
        <v>47</v>
      </c>
      <c r="Q258" s="57">
        <f t="shared" si="37"/>
        <v>16.5</v>
      </c>
      <c r="T258" s="74"/>
      <c r="U258" s="74"/>
    </row>
    <row r="259" spans="1:21" ht="18.75" customHeight="1">
      <c r="A259" s="10" t="s">
        <v>531</v>
      </c>
      <c r="B259" s="64">
        <v>332</v>
      </c>
      <c r="C259" s="7">
        <v>285</v>
      </c>
      <c r="D259" s="56">
        <f t="shared" si="31"/>
        <v>116.5</v>
      </c>
      <c r="E259">
        <v>2120106</v>
      </c>
      <c r="F259" s="74">
        <f t="shared" si="32"/>
        <v>7</v>
      </c>
      <c r="G259">
        <v>507</v>
      </c>
      <c r="I259">
        <f t="shared" si="33"/>
        <v>507</v>
      </c>
      <c r="K259">
        <v>440</v>
      </c>
      <c r="N259">
        <f t="shared" si="39"/>
        <v>440</v>
      </c>
      <c r="O259" s="6" t="s">
        <v>725</v>
      </c>
      <c r="P259">
        <f t="shared" si="36"/>
        <v>112</v>
      </c>
      <c r="Q259" s="57">
        <f t="shared" si="37"/>
        <v>28.4</v>
      </c>
      <c r="T259" s="74"/>
      <c r="U259" s="74"/>
    </row>
    <row r="260" spans="1:21" ht="18.75" customHeight="1">
      <c r="A260" s="10" t="s">
        <v>638</v>
      </c>
      <c r="B260" s="64">
        <v>507</v>
      </c>
      <c r="C260" s="7">
        <v>395</v>
      </c>
      <c r="D260" s="56">
        <f t="shared" si="31"/>
        <v>128.4</v>
      </c>
      <c r="E260">
        <v>2120199</v>
      </c>
      <c r="F260" s="74">
        <f t="shared" si="32"/>
        <v>7</v>
      </c>
      <c r="G260" s="80">
        <v>650</v>
      </c>
      <c r="H260" s="80"/>
      <c r="I260" s="80">
        <f t="shared" si="33"/>
        <v>650</v>
      </c>
      <c r="K260" s="80">
        <v>650</v>
      </c>
      <c r="L260" s="80"/>
      <c r="M260" s="80"/>
      <c r="N260" s="80">
        <f t="shared" si="39"/>
        <v>650</v>
      </c>
      <c r="O260" s="80" t="s">
        <v>723</v>
      </c>
      <c r="P260" s="80">
        <f t="shared" si="36"/>
        <v>-6</v>
      </c>
      <c r="Q260" s="81">
        <f t="shared" si="37"/>
        <v>-0.9</v>
      </c>
      <c r="T260" s="74"/>
      <c r="U260" s="74"/>
    </row>
    <row r="261" spans="1:21" s="80" customFormat="1" ht="18.75" customHeight="1">
      <c r="A261" s="76" t="s">
        <v>532</v>
      </c>
      <c r="B261" s="77">
        <v>650</v>
      </c>
      <c r="C261" s="78">
        <v>656</v>
      </c>
      <c r="D261" s="79">
        <f t="shared" ref="D261:D323" si="40">B261/C261*100</f>
        <v>99.1</v>
      </c>
      <c r="E261" s="80">
        <v>21203</v>
      </c>
      <c r="F261" s="74">
        <f t="shared" si="32"/>
        <v>5</v>
      </c>
      <c r="G261">
        <v>650</v>
      </c>
      <c r="H261"/>
      <c r="I261">
        <f t="shared" si="33"/>
        <v>650</v>
      </c>
      <c r="J261"/>
      <c r="K261">
        <v>650</v>
      </c>
      <c r="L261"/>
      <c r="M261"/>
      <c r="N261">
        <f t="shared" si="39"/>
        <v>650</v>
      </c>
      <c r="O261" s="6" t="s">
        <v>725</v>
      </c>
      <c r="P261">
        <f t="shared" si="36"/>
        <v>-6</v>
      </c>
      <c r="Q261" s="57">
        <f t="shared" si="37"/>
        <v>-0.9</v>
      </c>
      <c r="T261" s="74"/>
      <c r="U261" s="74"/>
    </row>
    <row r="262" spans="1:21" ht="18.75" customHeight="1">
      <c r="A262" s="10" t="s">
        <v>533</v>
      </c>
      <c r="B262" s="64">
        <v>650</v>
      </c>
      <c r="C262" s="7">
        <v>656</v>
      </c>
      <c r="D262" s="56">
        <f t="shared" si="40"/>
        <v>99.1</v>
      </c>
      <c r="E262">
        <v>2120399</v>
      </c>
      <c r="F262" s="74">
        <f t="shared" ref="F262:F315" si="41">LEN(E262)</f>
        <v>7</v>
      </c>
      <c r="G262" s="80">
        <v>7601</v>
      </c>
      <c r="H262" s="80">
        <v>20</v>
      </c>
      <c r="I262" s="80">
        <f t="shared" si="33"/>
        <v>7621</v>
      </c>
      <c r="K262" s="80">
        <v>539</v>
      </c>
      <c r="L262" s="80"/>
      <c r="M262" s="80"/>
      <c r="N262" s="80">
        <f t="shared" si="39"/>
        <v>539</v>
      </c>
      <c r="O262" s="80" t="s">
        <v>723</v>
      </c>
      <c r="P262" s="80">
        <f t="shared" si="36"/>
        <v>7116</v>
      </c>
      <c r="Q262" s="81">
        <f t="shared" si="37"/>
        <v>1409.1</v>
      </c>
      <c r="T262" s="74"/>
      <c r="U262" s="74"/>
    </row>
    <row r="263" spans="1:21" s="80" customFormat="1" ht="18.75" customHeight="1">
      <c r="A263" s="76" t="s">
        <v>534</v>
      </c>
      <c r="B263" s="77">
        <v>7621</v>
      </c>
      <c r="C263" s="78">
        <v>505</v>
      </c>
      <c r="D263" s="79">
        <f t="shared" si="40"/>
        <v>1509.1</v>
      </c>
      <c r="E263" s="80">
        <v>21205</v>
      </c>
      <c r="F263" s="74">
        <f t="shared" si="41"/>
        <v>5</v>
      </c>
      <c r="G263">
        <v>7601</v>
      </c>
      <c r="H263">
        <v>20</v>
      </c>
      <c r="I263">
        <f t="shared" si="33"/>
        <v>7621</v>
      </c>
      <c r="J263"/>
      <c r="K263">
        <v>539</v>
      </c>
      <c r="L263"/>
      <c r="M263"/>
      <c r="N263">
        <f t="shared" si="39"/>
        <v>539</v>
      </c>
      <c r="O263" s="6" t="s">
        <v>725</v>
      </c>
      <c r="P263">
        <f t="shared" si="36"/>
        <v>7116</v>
      </c>
      <c r="Q263" s="57">
        <f t="shared" si="37"/>
        <v>1409.1</v>
      </c>
      <c r="T263" s="74"/>
      <c r="U263" s="74"/>
    </row>
    <row r="264" spans="1:21" ht="18.75" customHeight="1">
      <c r="A264" s="10" t="s">
        <v>535</v>
      </c>
      <c r="B264" s="64">
        <v>7621</v>
      </c>
      <c r="C264" s="7">
        <v>505</v>
      </c>
      <c r="D264" s="56">
        <f t="shared" si="40"/>
        <v>1509.1</v>
      </c>
      <c r="E264">
        <v>2120501</v>
      </c>
      <c r="F264" s="74">
        <f t="shared" si="41"/>
        <v>7</v>
      </c>
      <c r="G264" s="74">
        <v>1722</v>
      </c>
      <c r="H264" s="74">
        <v>68</v>
      </c>
      <c r="I264" s="74">
        <f t="shared" si="33"/>
        <v>1790</v>
      </c>
      <c r="K264" s="74">
        <v>1693</v>
      </c>
      <c r="L264" s="74">
        <v>40</v>
      </c>
      <c r="M264" s="74"/>
      <c r="N264" s="74">
        <f t="shared" si="39"/>
        <v>1733</v>
      </c>
      <c r="O264" s="74" t="s">
        <v>722</v>
      </c>
      <c r="P264" s="74">
        <f t="shared" si="36"/>
        <v>322</v>
      </c>
      <c r="Q264" s="75">
        <f t="shared" si="37"/>
        <v>21.9</v>
      </c>
      <c r="T264" s="74"/>
      <c r="U264" s="74"/>
    </row>
    <row r="265" spans="1:21" s="74" customFormat="1" ht="18.75" customHeight="1">
      <c r="A265" s="70" t="s">
        <v>536</v>
      </c>
      <c r="B265" s="71">
        <v>1790</v>
      </c>
      <c r="C265" s="72">
        <v>1468</v>
      </c>
      <c r="D265" s="73">
        <f t="shared" si="40"/>
        <v>121.9</v>
      </c>
      <c r="E265" s="74">
        <v>213</v>
      </c>
      <c r="F265" s="74">
        <f t="shared" si="41"/>
        <v>3</v>
      </c>
      <c r="G265" s="80">
        <v>1086</v>
      </c>
      <c r="H265" s="80">
        <v>34</v>
      </c>
      <c r="I265" s="80">
        <f t="shared" si="33"/>
        <v>1120</v>
      </c>
      <c r="J265"/>
      <c r="K265" s="80">
        <v>1085</v>
      </c>
      <c r="L265" s="80">
        <v>6</v>
      </c>
      <c r="M265" s="80"/>
      <c r="N265" s="80">
        <f t="shared" si="39"/>
        <v>1091</v>
      </c>
      <c r="O265" s="80" t="s">
        <v>723</v>
      </c>
      <c r="P265" s="80">
        <f t="shared" si="36"/>
        <v>128</v>
      </c>
      <c r="Q265" s="81">
        <f t="shared" si="37"/>
        <v>12.9</v>
      </c>
      <c r="S265"/>
    </row>
    <row r="266" spans="1:21" s="80" customFormat="1" ht="18.75" customHeight="1">
      <c r="A266" s="76" t="s">
        <v>537</v>
      </c>
      <c r="B266" s="77">
        <v>1120</v>
      </c>
      <c r="C266" s="78">
        <v>992</v>
      </c>
      <c r="D266" s="79">
        <f t="shared" si="40"/>
        <v>112.9</v>
      </c>
      <c r="E266" s="80">
        <v>21301</v>
      </c>
      <c r="F266" s="74">
        <f t="shared" si="41"/>
        <v>5</v>
      </c>
      <c r="G266">
        <v>179</v>
      </c>
      <c r="H266"/>
      <c r="I266">
        <f t="shared" si="33"/>
        <v>179</v>
      </c>
      <c r="J266"/>
      <c r="K266">
        <v>178</v>
      </c>
      <c r="L266"/>
      <c r="M266"/>
      <c r="N266">
        <f t="shared" si="39"/>
        <v>178</v>
      </c>
      <c r="O266" s="6" t="s">
        <v>725</v>
      </c>
      <c r="P266">
        <f t="shared" si="36"/>
        <v>-16</v>
      </c>
      <c r="Q266" s="57">
        <f t="shared" si="37"/>
        <v>-8.1999999999999993</v>
      </c>
      <c r="R266" s="74"/>
      <c r="S266"/>
      <c r="T266" s="74"/>
      <c r="U266" s="74"/>
    </row>
    <row r="267" spans="1:21" ht="18.75" customHeight="1">
      <c r="A267" s="10" t="s">
        <v>412</v>
      </c>
      <c r="B267" s="64">
        <v>179</v>
      </c>
      <c r="C267" s="7">
        <v>195</v>
      </c>
      <c r="D267" s="56">
        <f t="shared" si="40"/>
        <v>91.8</v>
      </c>
      <c r="E267">
        <v>2130101</v>
      </c>
      <c r="F267" s="74">
        <f t="shared" si="41"/>
        <v>7</v>
      </c>
      <c r="G267">
        <v>726</v>
      </c>
      <c r="I267">
        <f t="shared" si="33"/>
        <v>726</v>
      </c>
      <c r="K267">
        <v>719</v>
      </c>
      <c r="N267">
        <f t="shared" si="39"/>
        <v>719</v>
      </c>
      <c r="O267" s="6" t="s">
        <v>725</v>
      </c>
      <c r="P267">
        <f t="shared" si="36"/>
        <v>73</v>
      </c>
      <c r="Q267" s="57">
        <f t="shared" si="37"/>
        <v>11.2</v>
      </c>
      <c r="T267" s="74"/>
      <c r="U267" s="74"/>
    </row>
    <row r="268" spans="1:21" ht="18.75" customHeight="1">
      <c r="A268" s="10" t="s">
        <v>538</v>
      </c>
      <c r="B268" s="64">
        <v>726</v>
      </c>
      <c r="C268" s="7">
        <v>653</v>
      </c>
      <c r="D268" s="56">
        <f t="shared" si="40"/>
        <v>111.2</v>
      </c>
      <c r="E268">
        <v>2130104</v>
      </c>
      <c r="F268" s="74">
        <f t="shared" si="41"/>
        <v>7</v>
      </c>
      <c r="G268">
        <v>5</v>
      </c>
      <c r="H268">
        <v>9</v>
      </c>
      <c r="I268">
        <f t="shared" si="33"/>
        <v>14</v>
      </c>
      <c r="K268">
        <v>10</v>
      </c>
      <c r="L268">
        <v>6</v>
      </c>
      <c r="N268">
        <f t="shared" si="39"/>
        <v>16</v>
      </c>
      <c r="O268" s="6" t="s">
        <v>725</v>
      </c>
      <c r="P268">
        <f t="shared" si="36"/>
        <v>-2</v>
      </c>
      <c r="Q268" s="57">
        <f t="shared" si="37"/>
        <v>-12.5</v>
      </c>
      <c r="T268" s="74"/>
      <c r="U268" s="74"/>
    </row>
    <row r="269" spans="1:21" ht="18.75" customHeight="1">
      <c r="A269" s="10" t="s">
        <v>539</v>
      </c>
      <c r="B269" s="64">
        <v>14</v>
      </c>
      <c r="C269" s="7">
        <v>16</v>
      </c>
      <c r="D269" s="56">
        <f t="shared" si="40"/>
        <v>87.5</v>
      </c>
      <c r="E269">
        <v>2130106</v>
      </c>
      <c r="F269" s="74">
        <f t="shared" si="41"/>
        <v>7</v>
      </c>
      <c r="G269">
        <v>15</v>
      </c>
      <c r="H269">
        <v>25</v>
      </c>
      <c r="I269">
        <f t="shared" si="33"/>
        <v>40</v>
      </c>
      <c r="K269">
        <v>15</v>
      </c>
      <c r="N269">
        <f t="shared" si="39"/>
        <v>15</v>
      </c>
      <c r="O269" s="6" t="s">
        <v>725</v>
      </c>
      <c r="P269">
        <f t="shared" si="36"/>
        <v>25</v>
      </c>
      <c r="Q269" s="57">
        <f t="shared" si="37"/>
        <v>166.7</v>
      </c>
      <c r="R269" s="74"/>
      <c r="T269" s="74"/>
      <c r="U269" s="74"/>
    </row>
    <row r="270" spans="1:21" ht="18.75" customHeight="1">
      <c r="A270" s="10" t="s">
        <v>540</v>
      </c>
      <c r="B270" s="64">
        <v>40</v>
      </c>
      <c r="C270" s="7">
        <v>15</v>
      </c>
      <c r="D270" s="56">
        <f t="shared" si="40"/>
        <v>266.7</v>
      </c>
      <c r="E270">
        <v>2130108</v>
      </c>
      <c r="F270" s="74">
        <f t="shared" si="41"/>
        <v>7</v>
      </c>
      <c r="G270">
        <v>5</v>
      </c>
      <c r="I270">
        <f t="shared" si="33"/>
        <v>5</v>
      </c>
      <c r="K270">
        <v>5</v>
      </c>
      <c r="N270">
        <f t="shared" si="39"/>
        <v>5</v>
      </c>
      <c r="O270" s="6" t="s">
        <v>725</v>
      </c>
      <c r="P270">
        <f t="shared" si="36"/>
        <v>0</v>
      </c>
      <c r="Q270" s="57">
        <f t="shared" si="37"/>
        <v>0</v>
      </c>
      <c r="T270" s="74"/>
      <c r="U270" s="74"/>
    </row>
    <row r="271" spans="1:21" ht="18.75" customHeight="1">
      <c r="A271" s="10" t="s">
        <v>541</v>
      </c>
      <c r="B271" s="64">
        <v>5</v>
      </c>
      <c r="C271" s="7">
        <v>5</v>
      </c>
      <c r="D271" s="56">
        <f t="shared" si="40"/>
        <v>100</v>
      </c>
      <c r="E271">
        <v>2130109</v>
      </c>
      <c r="F271" s="74">
        <f t="shared" si="41"/>
        <v>7</v>
      </c>
      <c r="G271">
        <v>3</v>
      </c>
      <c r="I271">
        <f t="shared" si="33"/>
        <v>3</v>
      </c>
      <c r="K271">
        <v>5</v>
      </c>
      <c r="N271">
        <f t="shared" si="39"/>
        <v>5</v>
      </c>
      <c r="O271" s="6" t="s">
        <v>725</v>
      </c>
      <c r="P271">
        <f t="shared" si="36"/>
        <v>-2</v>
      </c>
      <c r="Q271" s="57">
        <f t="shared" si="37"/>
        <v>-40</v>
      </c>
      <c r="T271" s="74"/>
      <c r="U271" s="74"/>
    </row>
    <row r="272" spans="1:21" ht="18.75" customHeight="1">
      <c r="A272" s="10" t="s">
        <v>542</v>
      </c>
      <c r="B272" s="64">
        <v>3</v>
      </c>
      <c r="C272" s="7">
        <v>5</v>
      </c>
      <c r="D272" s="56">
        <f t="shared" si="40"/>
        <v>60</v>
      </c>
      <c r="E272">
        <v>2130124</v>
      </c>
      <c r="F272" s="74">
        <f t="shared" si="41"/>
        <v>7</v>
      </c>
      <c r="G272">
        <v>3</v>
      </c>
      <c r="I272">
        <f t="shared" si="33"/>
        <v>3</v>
      </c>
      <c r="K272">
        <v>3</v>
      </c>
      <c r="N272">
        <f t="shared" si="39"/>
        <v>3</v>
      </c>
      <c r="O272" s="6" t="s">
        <v>725</v>
      </c>
      <c r="P272">
        <f t="shared" si="36"/>
        <v>0</v>
      </c>
      <c r="Q272" s="57">
        <f t="shared" si="37"/>
        <v>0</v>
      </c>
      <c r="T272" s="74"/>
      <c r="U272" s="74"/>
    </row>
    <row r="273" spans="1:21" ht="18.75" customHeight="1">
      <c r="A273" s="10" t="s">
        <v>543</v>
      </c>
      <c r="B273" s="64">
        <v>3</v>
      </c>
      <c r="C273" s="7">
        <v>3</v>
      </c>
      <c r="D273" s="56">
        <f t="shared" si="40"/>
        <v>100</v>
      </c>
      <c r="E273">
        <v>2130125</v>
      </c>
      <c r="F273" s="74">
        <f t="shared" si="41"/>
        <v>7</v>
      </c>
      <c r="G273">
        <v>150</v>
      </c>
      <c r="I273">
        <f t="shared" si="33"/>
        <v>150</v>
      </c>
      <c r="K273">
        <v>150</v>
      </c>
      <c r="N273">
        <f t="shared" si="39"/>
        <v>150</v>
      </c>
      <c r="O273" s="6" t="s">
        <v>725</v>
      </c>
      <c r="P273">
        <f t="shared" si="36"/>
        <v>50</v>
      </c>
      <c r="Q273" s="57">
        <f t="shared" si="37"/>
        <v>50</v>
      </c>
      <c r="T273" s="74"/>
      <c r="U273" s="74"/>
    </row>
    <row r="274" spans="1:21" ht="18.75" customHeight="1">
      <c r="A274" s="10" t="s">
        <v>544</v>
      </c>
      <c r="B274" s="64">
        <v>150</v>
      </c>
      <c r="C274" s="7">
        <v>100</v>
      </c>
      <c r="D274" s="56">
        <f t="shared" si="40"/>
        <v>150</v>
      </c>
      <c r="E274">
        <v>2130199</v>
      </c>
      <c r="F274" s="74">
        <f t="shared" si="41"/>
        <v>7</v>
      </c>
      <c r="G274" s="80">
        <v>150</v>
      </c>
      <c r="H274" s="80">
        <v>21</v>
      </c>
      <c r="I274" s="80">
        <f t="shared" si="33"/>
        <v>171</v>
      </c>
      <c r="K274" s="80">
        <v>148</v>
      </c>
      <c r="L274" s="80">
        <v>21</v>
      </c>
      <c r="M274" s="80"/>
      <c r="N274" s="80">
        <f t="shared" si="39"/>
        <v>169</v>
      </c>
      <c r="O274" s="80" t="s">
        <v>723</v>
      </c>
      <c r="P274" s="80">
        <f t="shared" si="36"/>
        <v>88</v>
      </c>
      <c r="Q274" s="81">
        <f t="shared" si="37"/>
        <v>106</v>
      </c>
      <c r="T274" s="74"/>
      <c r="U274" s="74"/>
    </row>
    <row r="275" spans="1:21" s="80" customFormat="1" ht="18.75" customHeight="1">
      <c r="A275" s="76" t="s">
        <v>545</v>
      </c>
      <c r="B275" s="77">
        <v>171</v>
      </c>
      <c r="C275" s="78">
        <v>83</v>
      </c>
      <c r="D275" s="79">
        <f t="shared" si="40"/>
        <v>206</v>
      </c>
      <c r="E275" s="80">
        <v>21302</v>
      </c>
      <c r="F275" s="74">
        <f t="shared" si="41"/>
        <v>5</v>
      </c>
      <c r="G275"/>
      <c r="H275">
        <v>21</v>
      </c>
      <c r="I275">
        <f t="shared" ref="I275:I315" si="42">SUM(G275:H275)</f>
        <v>21</v>
      </c>
      <c r="J275"/>
      <c r="K275"/>
      <c r="L275">
        <v>21</v>
      </c>
      <c r="M275"/>
      <c r="N275">
        <f t="shared" si="39"/>
        <v>21</v>
      </c>
      <c r="O275" s="6" t="s">
        <v>725</v>
      </c>
      <c r="P275">
        <f t="shared" si="36"/>
        <v>0</v>
      </c>
      <c r="Q275" s="57">
        <f t="shared" si="37"/>
        <v>0</v>
      </c>
      <c r="R275" s="74"/>
      <c r="T275" s="74"/>
      <c r="U275" s="74"/>
    </row>
    <row r="276" spans="1:21" ht="18.75" customHeight="1">
      <c r="A276" s="10" t="s">
        <v>759</v>
      </c>
      <c r="B276" s="64">
        <v>21</v>
      </c>
      <c r="C276" s="7">
        <v>21</v>
      </c>
      <c r="D276" s="56">
        <f t="shared" si="40"/>
        <v>100</v>
      </c>
      <c r="E276">
        <v>2130209</v>
      </c>
      <c r="F276" s="74">
        <f t="shared" si="41"/>
        <v>7</v>
      </c>
      <c r="G276">
        <v>30</v>
      </c>
      <c r="I276">
        <f t="shared" si="42"/>
        <v>30</v>
      </c>
      <c r="K276">
        <v>30</v>
      </c>
      <c r="N276">
        <f t="shared" ref="N276:N308" si="43">SUM(K276:M276)</f>
        <v>30</v>
      </c>
      <c r="O276" s="6" t="s">
        <v>725</v>
      </c>
      <c r="P276">
        <f t="shared" si="36"/>
        <v>0</v>
      </c>
      <c r="Q276" s="57">
        <f t="shared" si="37"/>
        <v>0</v>
      </c>
      <c r="R276" s="74"/>
      <c r="T276" s="74"/>
    </row>
    <row r="277" spans="1:21" ht="18.75" customHeight="1">
      <c r="A277" s="10" t="s">
        <v>595</v>
      </c>
      <c r="B277" s="64">
        <v>30</v>
      </c>
      <c r="C277" s="7">
        <v>30</v>
      </c>
      <c r="D277" s="56">
        <f t="shared" si="40"/>
        <v>100</v>
      </c>
      <c r="E277">
        <v>2130234</v>
      </c>
      <c r="F277" s="74">
        <f t="shared" si="41"/>
        <v>7</v>
      </c>
      <c r="G277">
        <v>120</v>
      </c>
      <c r="I277">
        <f t="shared" si="42"/>
        <v>120</v>
      </c>
      <c r="K277">
        <v>118</v>
      </c>
      <c r="N277">
        <f t="shared" si="43"/>
        <v>118</v>
      </c>
      <c r="O277" s="6" t="s">
        <v>725</v>
      </c>
      <c r="P277">
        <f t="shared" si="36"/>
        <v>88</v>
      </c>
      <c r="Q277" s="57">
        <f t="shared" si="37"/>
        <v>275</v>
      </c>
      <c r="T277" s="74"/>
      <c r="U277" s="74"/>
    </row>
    <row r="278" spans="1:21" ht="18.75" customHeight="1">
      <c r="A278" s="10" t="s">
        <v>596</v>
      </c>
      <c r="B278" s="64">
        <v>120</v>
      </c>
      <c r="C278" s="7">
        <v>32</v>
      </c>
      <c r="D278" s="56">
        <f t="shared" si="40"/>
        <v>375</v>
      </c>
      <c r="E278">
        <v>2130299</v>
      </c>
      <c r="F278" s="74">
        <f t="shared" si="41"/>
        <v>7</v>
      </c>
      <c r="G278" s="80">
        <v>486</v>
      </c>
      <c r="H278" s="80"/>
      <c r="I278" s="80">
        <f t="shared" si="42"/>
        <v>486</v>
      </c>
      <c r="K278" s="80">
        <v>460</v>
      </c>
      <c r="L278" s="80"/>
      <c r="M278" s="80"/>
      <c r="N278" s="80">
        <f t="shared" si="43"/>
        <v>460</v>
      </c>
      <c r="O278" s="80" t="s">
        <v>723</v>
      </c>
      <c r="P278" s="80">
        <f t="shared" si="36"/>
        <v>106</v>
      </c>
      <c r="Q278" s="81">
        <f t="shared" si="37"/>
        <v>27.9</v>
      </c>
      <c r="T278" s="74"/>
      <c r="U278" s="74"/>
    </row>
    <row r="279" spans="1:21" s="80" customFormat="1" ht="18.75" customHeight="1">
      <c r="A279" s="76" t="s">
        <v>546</v>
      </c>
      <c r="B279" s="77">
        <v>486</v>
      </c>
      <c r="C279" s="78">
        <v>380</v>
      </c>
      <c r="D279" s="79">
        <f t="shared" si="40"/>
        <v>127.9</v>
      </c>
      <c r="E279" s="80">
        <v>21303</v>
      </c>
      <c r="F279" s="74">
        <f t="shared" si="41"/>
        <v>5</v>
      </c>
      <c r="G279"/>
      <c r="H279"/>
      <c r="I279"/>
      <c r="J279"/>
      <c r="K279">
        <v>80</v>
      </c>
      <c r="L279"/>
      <c r="M279"/>
      <c r="N279">
        <f t="shared" si="43"/>
        <v>80</v>
      </c>
      <c r="O279" s="6" t="s">
        <v>725</v>
      </c>
      <c r="P279">
        <f t="shared" si="36"/>
        <v>0</v>
      </c>
      <c r="Q279" s="57" t="e">
        <f t="shared" si="37"/>
        <v>#DIV/0!</v>
      </c>
      <c r="T279" s="74"/>
      <c r="U279" s="74"/>
    </row>
    <row r="280" spans="1:21" ht="18.75" customHeight="1">
      <c r="A280" s="10" t="s">
        <v>625</v>
      </c>
      <c r="B280" s="64"/>
      <c r="C280" s="7">
        <v>0</v>
      </c>
      <c r="D280" s="56"/>
      <c r="E280">
        <v>2130302</v>
      </c>
      <c r="F280" s="74">
        <f t="shared" si="41"/>
        <v>7</v>
      </c>
      <c r="G280">
        <v>426</v>
      </c>
      <c r="I280">
        <f t="shared" si="42"/>
        <v>426</v>
      </c>
      <c r="K280">
        <v>350</v>
      </c>
      <c r="N280">
        <f t="shared" si="43"/>
        <v>350</v>
      </c>
      <c r="O280" s="6" t="s">
        <v>725</v>
      </c>
      <c r="P280">
        <f t="shared" si="36"/>
        <v>76</v>
      </c>
      <c r="Q280" s="57">
        <f t="shared" si="37"/>
        <v>21.7</v>
      </c>
      <c r="T280" s="74"/>
      <c r="U280" s="74"/>
    </row>
    <row r="281" spans="1:21" ht="18.75" customHeight="1">
      <c r="A281" s="10" t="s">
        <v>628</v>
      </c>
      <c r="B281" s="64">
        <v>426</v>
      </c>
      <c r="C281" s="7">
        <v>350</v>
      </c>
      <c r="D281" s="56">
        <f t="shared" si="40"/>
        <v>121.7</v>
      </c>
      <c r="E281">
        <v>2130311</v>
      </c>
      <c r="F281" s="74">
        <f t="shared" si="41"/>
        <v>7</v>
      </c>
      <c r="G281">
        <v>30</v>
      </c>
      <c r="I281">
        <f t="shared" si="42"/>
        <v>30</v>
      </c>
      <c r="K281">
        <v>30</v>
      </c>
      <c r="N281">
        <f t="shared" si="43"/>
        <v>30</v>
      </c>
      <c r="O281" s="6" t="s">
        <v>725</v>
      </c>
      <c r="P281">
        <f t="shared" si="36"/>
        <v>0</v>
      </c>
      <c r="Q281" s="57">
        <f t="shared" si="37"/>
        <v>0</v>
      </c>
      <c r="T281" s="74"/>
      <c r="U281" s="74"/>
    </row>
    <row r="282" spans="1:21" ht="18.75" customHeight="1">
      <c r="A282" s="10" t="s">
        <v>629</v>
      </c>
      <c r="B282" s="64">
        <v>30</v>
      </c>
      <c r="C282" s="7">
        <v>30</v>
      </c>
      <c r="D282" s="56">
        <f t="shared" si="40"/>
        <v>100</v>
      </c>
      <c r="E282">
        <v>2130314</v>
      </c>
      <c r="F282" s="74">
        <f t="shared" si="41"/>
        <v>7</v>
      </c>
      <c r="G282">
        <v>30</v>
      </c>
      <c r="I282">
        <f t="shared" si="42"/>
        <v>30</v>
      </c>
      <c r="K282">
        <v>0</v>
      </c>
      <c r="N282">
        <f t="shared" si="43"/>
        <v>0</v>
      </c>
      <c r="O282" s="6" t="s">
        <v>725</v>
      </c>
      <c r="P282">
        <f t="shared" si="36"/>
        <v>30</v>
      </c>
      <c r="T282" s="74"/>
      <c r="U282" s="74"/>
    </row>
    <row r="283" spans="1:21" ht="18.75" customHeight="1">
      <c r="A283" s="10" t="s">
        <v>630</v>
      </c>
      <c r="B283" s="64">
        <v>30</v>
      </c>
      <c r="C283" s="7">
        <v>0</v>
      </c>
      <c r="D283" s="56"/>
      <c r="E283">
        <v>2130399</v>
      </c>
      <c r="F283" s="74">
        <f t="shared" si="41"/>
        <v>7</v>
      </c>
      <c r="G283" s="80"/>
      <c r="H283" s="80">
        <v>13</v>
      </c>
      <c r="I283" s="80">
        <f t="shared" si="42"/>
        <v>13</v>
      </c>
      <c r="K283" s="80"/>
      <c r="L283" s="80">
        <v>13</v>
      </c>
      <c r="M283" s="80"/>
      <c r="N283" s="80">
        <f t="shared" si="43"/>
        <v>13</v>
      </c>
      <c r="O283" s="80" t="s">
        <v>723</v>
      </c>
      <c r="P283" s="80">
        <f t="shared" si="36"/>
        <v>0</v>
      </c>
      <c r="Q283" s="81">
        <f t="shared" ref="Q283:Q288" si="44">P283/C284*100</f>
        <v>0</v>
      </c>
      <c r="T283" s="74"/>
      <c r="U283" s="74"/>
    </row>
    <row r="284" spans="1:21" s="80" customFormat="1" ht="18.75" customHeight="1">
      <c r="A284" s="76" t="s">
        <v>597</v>
      </c>
      <c r="B284" s="77">
        <v>13</v>
      </c>
      <c r="C284" s="78">
        <v>13</v>
      </c>
      <c r="D284" s="79">
        <f t="shared" si="40"/>
        <v>100</v>
      </c>
      <c r="E284" s="80">
        <v>21307</v>
      </c>
      <c r="F284" s="74">
        <f t="shared" si="41"/>
        <v>5</v>
      </c>
      <c r="G284"/>
      <c r="H284">
        <v>13</v>
      </c>
      <c r="I284">
        <f t="shared" si="42"/>
        <v>13</v>
      </c>
      <c r="J284"/>
      <c r="K284"/>
      <c r="L284">
        <v>13</v>
      </c>
      <c r="M284"/>
      <c r="N284">
        <f t="shared" si="43"/>
        <v>13</v>
      </c>
      <c r="O284" s="6" t="s">
        <v>725</v>
      </c>
      <c r="P284">
        <f t="shared" si="36"/>
        <v>0</v>
      </c>
      <c r="Q284" s="57">
        <f t="shared" si="44"/>
        <v>0</v>
      </c>
      <c r="R284" s="74"/>
      <c r="S284"/>
      <c r="T284" s="74"/>
      <c r="U284" s="74"/>
    </row>
    <row r="285" spans="1:21" ht="18.75" customHeight="1">
      <c r="A285" s="10" t="s">
        <v>598</v>
      </c>
      <c r="B285" s="64">
        <v>13</v>
      </c>
      <c r="C285" s="7">
        <v>13</v>
      </c>
      <c r="D285" s="56">
        <f t="shared" si="40"/>
        <v>100</v>
      </c>
      <c r="E285">
        <v>2130799</v>
      </c>
      <c r="F285" s="74">
        <f t="shared" si="41"/>
        <v>7</v>
      </c>
      <c r="G285" s="74">
        <v>284</v>
      </c>
      <c r="H285" s="74"/>
      <c r="I285" s="74">
        <f t="shared" si="42"/>
        <v>284</v>
      </c>
      <c r="K285" s="74">
        <v>286</v>
      </c>
      <c r="L285" s="74"/>
      <c r="M285" s="74"/>
      <c r="N285" s="74">
        <f t="shared" si="43"/>
        <v>286</v>
      </c>
      <c r="O285" s="74" t="s">
        <v>722</v>
      </c>
      <c r="P285" s="74">
        <f t="shared" si="36"/>
        <v>12</v>
      </c>
      <c r="Q285" s="75">
        <f t="shared" si="44"/>
        <v>4.4000000000000004</v>
      </c>
      <c r="R285" s="74"/>
      <c r="T285" s="74"/>
      <c r="U285" s="74"/>
    </row>
    <row r="286" spans="1:21" s="74" customFormat="1" ht="18.75" customHeight="1">
      <c r="A286" s="70" t="s">
        <v>547</v>
      </c>
      <c r="B286" s="71">
        <v>284</v>
      </c>
      <c r="C286" s="72">
        <v>272</v>
      </c>
      <c r="D286" s="73">
        <f t="shared" si="40"/>
        <v>104.4</v>
      </c>
      <c r="E286" s="74">
        <v>214</v>
      </c>
      <c r="F286" s="74">
        <f t="shared" si="41"/>
        <v>3</v>
      </c>
      <c r="G286" s="80">
        <v>284</v>
      </c>
      <c r="H286" s="80"/>
      <c r="I286" s="80">
        <f t="shared" si="42"/>
        <v>284</v>
      </c>
      <c r="J286"/>
      <c r="K286" s="80">
        <v>286</v>
      </c>
      <c r="L286" s="80"/>
      <c r="M286" s="80"/>
      <c r="N286" s="80">
        <f t="shared" si="43"/>
        <v>286</v>
      </c>
      <c r="O286" s="80" t="s">
        <v>723</v>
      </c>
      <c r="P286" s="80">
        <f t="shared" si="36"/>
        <v>12</v>
      </c>
      <c r="Q286" s="81">
        <f t="shared" si="44"/>
        <v>4.4000000000000004</v>
      </c>
    </row>
    <row r="287" spans="1:21" s="80" customFormat="1" ht="18.75" customHeight="1">
      <c r="A287" s="76" t="s">
        <v>548</v>
      </c>
      <c r="B287" s="77">
        <v>284</v>
      </c>
      <c r="C287" s="78">
        <v>272</v>
      </c>
      <c r="D287" s="79">
        <f t="shared" si="40"/>
        <v>104.4</v>
      </c>
      <c r="E287" s="80">
        <v>21401</v>
      </c>
      <c r="F287" s="74">
        <f t="shared" si="41"/>
        <v>5</v>
      </c>
      <c r="G287">
        <v>129</v>
      </c>
      <c r="H287"/>
      <c r="I287">
        <f t="shared" si="42"/>
        <v>129</v>
      </c>
      <c r="J287"/>
      <c r="K287">
        <v>151</v>
      </c>
      <c r="L287"/>
      <c r="M287"/>
      <c r="N287">
        <f t="shared" si="43"/>
        <v>151</v>
      </c>
      <c r="O287" s="6" t="s">
        <v>725</v>
      </c>
      <c r="P287">
        <f t="shared" si="36"/>
        <v>-14</v>
      </c>
      <c r="Q287" s="57">
        <f t="shared" si="44"/>
        <v>-9.8000000000000007</v>
      </c>
      <c r="T287" s="74"/>
      <c r="U287" s="74"/>
    </row>
    <row r="288" spans="1:21" ht="18.75" customHeight="1">
      <c r="A288" s="10" t="s">
        <v>412</v>
      </c>
      <c r="B288" s="64">
        <v>129</v>
      </c>
      <c r="C288" s="7">
        <v>143</v>
      </c>
      <c r="D288" s="56">
        <f t="shared" si="40"/>
        <v>90.2</v>
      </c>
      <c r="E288">
        <v>2140101</v>
      </c>
      <c r="F288" s="74">
        <f t="shared" si="41"/>
        <v>7</v>
      </c>
      <c r="G288">
        <v>35</v>
      </c>
      <c r="I288">
        <f t="shared" si="42"/>
        <v>35</v>
      </c>
      <c r="K288">
        <v>21</v>
      </c>
      <c r="N288">
        <f t="shared" si="43"/>
        <v>21</v>
      </c>
      <c r="O288" s="6" t="s">
        <v>725</v>
      </c>
      <c r="P288">
        <f t="shared" si="36"/>
        <v>14</v>
      </c>
      <c r="Q288" s="57">
        <f t="shared" si="44"/>
        <v>66.7</v>
      </c>
      <c r="T288" s="74"/>
      <c r="U288" s="74"/>
    </row>
    <row r="289" spans="1:21" ht="18.75" customHeight="1">
      <c r="A289" s="10" t="s">
        <v>672</v>
      </c>
      <c r="B289" s="64">
        <v>35</v>
      </c>
      <c r="C289" s="7">
        <v>21</v>
      </c>
      <c r="D289" s="56">
        <f t="shared" si="40"/>
        <v>166.7</v>
      </c>
      <c r="E289">
        <v>2140106</v>
      </c>
      <c r="F289" s="74">
        <f t="shared" si="41"/>
        <v>7</v>
      </c>
      <c r="G289">
        <v>120</v>
      </c>
      <c r="I289">
        <f t="shared" si="42"/>
        <v>120</v>
      </c>
      <c r="K289">
        <v>114</v>
      </c>
      <c r="N289">
        <f t="shared" si="43"/>
        <v>114</v>
      </c>
      <c r="O289" s="6" t="s">
        <v>725</v>
      </c>
      <c r="P289">
        <f>B291-C291</f>
        <v>120</v>
      </c>
      <c r="Q289" s="57" t="e">
        <f>P289/C291*100</f>
        <v>#DIV/0!</v>
      </c>
      <c r="T289" s="74"/>
      <c r="U289" s="74"/>
    </row>
    <row r="290" spans="1:21" ht="18.75" customHeight="1">
      <c r="A290" s="10" t="s">
        <v>758</v>
      </c>
      <c r="B290" s="64"/>
      <c r="C290" s="7">
        <v>108</v>
      </c>
      <c r="D290" s="56">
        <f t="shared" si="40"/>
        <v>0</v>
      </c>
      <c r="E290">
        <v>2140110</v>
      </c>
      <c r="F290" s="74">
        <f t="shared" si="41"/>
        <v>7</v>
      </c>
      <c r="O290" s="6"/>
      <c r="T290" s="74"/>
      <c r="U290" s="74"/>
    </row>
    <row r="291" spans="1:21" ht="18.75" customHeight="1">
      <c r="A291" s="10" t="s">
        <v>761</v>
      </c>
      <c r="B291" s="64">
        <v>120</v>
      </c>
      <c r="C291" s="7">
        <v>0</v>
      </c>
      <c r="D291" s="56"/>
      <c r="E291">
        <v>2140112</v>
      </c>
      <c r="F291" s="74">
        <f t="shared" si="41"/>
        <v>7</v>
      </c>
      <c r="G291" s="74">
        <v>2</v>
      </c>
      <c r="H291" s="74"/>
      <c r="I291" s="74">
        <f t="shared" si="42"/>
        <v>2</v>
      </c>
      <c r="K291" s="74">
        <v>0</v>
      </c>
      <c r="L291" s="74"/>
      <c r="M291" s="74"/>
      <c r="N291" s="74">
        <f t="shared" si="43"/>
        <v>0</v>
      </c>
      <c r="O291" s="74" t="s">
        <v>722</v>
      </c>
      <c r="P291" s="74">
        <f t="shared" ref="P291:P315" si="45">B292-C292</f>
        <v>2</v>
      </c>
      <c r="Q291" s="75"/>
      <c r="T291" s="74"/>
      <c r="U291" s="74"/>
    </row>
    <row r="292" spans="1:21" s="74" customFormat="1" ht="18.75" customHeight="1">
      <c r="A292" s="70" t="s">
        <v>549</v>
      </c>
      <c r="B292" s="71">
        <v>2</v>
      </c>
      <c r="C292" s="72">
        <v>0</v>
      </c>
      <c r="D292" s="73"/>
      <c r="E292" s="74">
        <v>220</v>
      </c>
      <c r="F292" s="74">
        <f t="shared" si="41"/>
        <v>3</v>
      </c>
      <c r="G292" s="80">
        <v>2</v>
      </c>
      <c r="H292" s="80"/>
      <c r="I292" s="80">
        <f t="shared" si="42"/>
        <v>2</v>
      </c>
      <c r="J292"/>
      <c r="K292" s="80">
        <v>0</v>
      </c>
      <c r="L292" s="80"/>
      <c r="M292" s="80"/>
      <c r="N292" s="80">
        <f t="shared" si="43"/>
        <v>0</v>
      </c>
      <c r="O292" s="80" t="s">
        <v>723</v>
      </c>
      <c r="P292" s="80">
        <f t="shared" si="45"/>
        <v>2</v>
      </c>
      <c r="Q292" s="81"/>
    </row>
    <row r="293" spans="1:21" s="80" customFormat="1" ht="18.75" customHeight="1">
      <c r="A293" s="76" t="s">
        <v>550</v>
      </c>
      <c r="B293" s="77">
        <v>2</v>
      </c>
      <c r="C293" s="78">
        <v>0</v>
      </c>
      <c r="D293" s="79"/>
      <c r="E293" s="80">
        <v>22005</v>
      </c>
      <c r="F293" s="74">
        <f t="shared" si="41"/>
        <v>5</v>
      </c>
      <c r="G293">
        <v>2</v>
      </c>
      <c r="H293"/>
      <c r="I293">
        <f t="shared" si="42"/>
        <v>2</v>
      </c>
      <c r="J293"/>
      <c r="K293">
        <v>0</v>
      </c>
      <c r="L293"/>
      <c r="M293"/>
      <c r="N293">
        <f t="shared" si="43"/>
        <v>0</v>
      </c>
      <c r="O293" s="6" t="s">
        <v>725</v>
      </c>
      <c r="P293">
        <f t="shared" si="45"/>
        <v>2</v>
      </c>
      <c r="Q293" s="57"/>
      <c r="T293" s="74"/>
      <c r="U293" s="74"/>
    </row>
    <row r="294" spans="1:21" ht="18.75" customHeight="1">
      <c r="A294" s="10" t="s">
        <v>551</v>
      </c>
      <c r="B294" s="64">
        <v>2</v>
      </c>
      <c r="C294" s="7">
        <v>0</v>
      </c>
      <c r="D294" s="56"/>
      <c r="E294">
        <v>2200599</v>
      </c>
      <c r="F294" s="74">
        <f t="shared" si="41"/>
        <v>7</v>
      </c>
      <c r="G294" s="74">
        <v>10000</v>
      </c>
      <c r="H294" s="74"/>
      <c r="I294" s="74">
        <f t="shared" si="42"/>
        <v>10000</v>
      </c>
      <c r="K294" s="74">
        <v>0</v>
      </c>
      <c r="L294" s="74">
        <v>24</v>
      </c>
      <c r="M294" s="74"/>
      <c r="N294" s="74">
        <f t="shared" si="43"/>
        <v>24</v>
      </c>
      <c r="O294" s="74" t="s">
        <v>722</v>
      </c>
      <c r="P294" s="74">
        <f t="shared" si="45"/>
        <v>9976</v>
      </c>
      <c r="Q294" s="75">
        <f>P294/C295*100</f>
        <v>41566.699999999997</v>
      </c>
      <c r="T294" s="74"/>
      <c r="U294" s="74"/>
    </row>
    <row r="295" spans="1:21" s="74" customFormat="1" ht="18.75" customHeight="1">
      <c r="A295" s="70" t="s">
        <v>552</v>
      </c>
      <c r="B295" s="71">
        <v>10000</v>
      </c>
      <c r="C295" s="72">
        <v>24</v>
      </c>
      <c r="D295" s="73">
        <f t="shared" si="40"/>
        <v>41666.699999999997</v>
      </c>
      <c r="E295" s="74">
        <v>221</v>
      </c>
      <c r="F295" s="74">
        <f t="shared" si="41"/>
        <v>3</v>
      </c>
      <c r="G295" s="80">
        <v>10000</v>
      </c>
      <c r="H295" s="80"/>
      <c r="I295" s="80">
        <f t="shared" si="42"/>
        <v>10000</v>
      </c>
      <c r="J295"/>
      <c r="K295" s="80">
        <v>0</v>
      </c>
      <c r="L295" s="80">
        <v>24</v>
      </c>
      <c r="M295" s="80"/>
      <c r="N295" s="80">
        <f t="shared" si="43"/>
        <v>24</v>
      </c>
      <c r="O295" s="80" t="s">
        <v>723</v>
      </c>
      <c r="P295" s="80">
        <f t="shared" si="45"/>
        <v>9976</v>
      </c>
      <c r="Q295" s="81">
        <f>P295/C296*100</f>
        <v>41566.699999999997</v>
      </c>
      <c r="S295" s="80"/>
    </row>
    <row r="296" spans="1:21" s="80" customFormat="1" ht="18.75" customHeight="1">
      <c r="A296" s="76" t="s">
        <v>732</v>
      </c>
      <c r="B296" s="77">
        <v>10000</v>
      </c>
      <c r="C296" s="78">
        <v>24</v>
      </c>
      <c r="D296" s="79">
        <f t="shared" si="40"/>
        <v>41666.699999999997</v>
      </c>
      <c r="E296" s="80">
        <v>22101</v>
      </c>
      <c r="F296" s="74">
        <f t="shared" si="41"/>
        <v>5</v>
      </c>
      <c r="G296"/>
      <c r="H296"/>
      <c r="I296"/>
      <c r="J296"/>
      <c r="K296"/>
      <c r="L296">
        <v>24</v>
      </c>
      <c r="M296"/>
      <c r="N296">
        <f t="shared" si="43"/>
        <v>24</v>
      </c>
      <c r="O296" s="6" t="s">
        <v>725</v>
      </c>
      <c r="P296">
        <f t="shared" si="45"/>
        <v>-24</v>
      </c>
      <c r="Q296" s="57">
        <f>P296/C297*100</f>
        <v>-100</v>
      </c>
      <c r="R296" s="74"/>
      <c r="S296"/>
      <c r="T296" s="74"/>
      <c r="U296" s="74"/>
    </row>
    <row r="297" spans="1:21" ht="18.75" customHeight="1">
      <c r="A297" s="10" t="s">
        <v>671</v>
      </c>
      <c r="B297" s="64"/>
      <c r="C297" s="7">
        <v>24</v>
      </c>
      <c r="D297" s="56">
        <f t="shared" si="40"/>
        <v>0</v>
      </c>
      <c r="E297">
        <v>2210103</v>
      </c>
      <c r="F297" s="74">
        <f t="shared" si="41"/>
        <v>7</v>
      </c>
      <c r="G297">
        <v>10000</v>
      </c>
      <c r="I297">
        <f t="shared" si="42"/>
        <v>10000</v>
      </c>
      <c r="K297">
        <v>0</v>
      </c>
      <c r="N297">
        <f t="shared" si="43"/>
        <v>0</v>
      </c>
      <c r="O297" s="6" t="s">
        <v>725</v>
      </c>
      <c r="P297">
        <f t="shared" si="45"/>
        <v>10000</v>
      </c>
      <c r="R297" s="74"/>
      <c r="T297" s="74"/>
      <c r="U297" s="74"/>
    </row>
    <row r="298" spans="1:21" ht="18.75" customHeight="1">
      <c r="A298" s="10" t="s">
        <v>673</v>
      </c>
      <c r="B298" s="64">
        <v>10000</v>
      </c>
      <c r="C298" s="7">
        <v>0</v>
      </c>
      <c r="D298" s="56"/>
      <c r="E298">
        <v>2210199</v>
      </c>
      <c r="F298" s="74">
        <f t="shared" si="41"/>
        <v>7</v>
      </c>
      <c r="G298" s="74">
        <v>1330</v>
      </c>
      <c r="H298" s="74"/>
      <c r="I298" s="74">
        <f t="shared" si="42"/>
        <v>1330</v>
      </c>
      <c r="K298" s="74">
        <v>1550</v>
      </c>
      <c r="L298" s="74">
        <v>230</v>
      </c>
      <c r="M298" s="74"/>
      <c r="N298" s="74">
        <f t="shared" si="43"/>
        <v>1780</v>
      </c>
      <c r="O298" s="74" t="s">
        <v>722</v>
      </c>
      <c r="P298" s="74">
        <f t="shared" si="45"/>
        <v>-450</v>
      </c>
      <c r="Q298" s="75">
        <f t="shared" ref="Q298:Q315" si="46">P298/C299*100</f>
        <v>-25.3</v>
      </c>
      <c r="T298" s="74"/>
      <c r="U298" s="74"/>
    </row>
    <row r="299" spans="1:21" s="74" customFormat="1" ht="18.75" customHeight="1">
      <c r="A299" s="70" t="s">
        <v>553</v>
      </c>
      <c r="B299" s="71">
        <v>1330</v>
      </c>
      <c r="C299" s="72">
        <v>1780</v>
      </c>
      <c r="D299" s="73">
        <f t="shared" si="40"/>
        <v>74.7</v>
      </c>
      <c r="E299" s="74">
        <v>222</v>
      </c>
      <c r="F299" s="74">
        <f t="shared" si="41"/>
        <v>3</v>
      </c>
      <c r="G299" s="80">
        <v>1330</v>
      </c>
      <c r="H299" s="80"/>
      <c r="I299" s="80">
        <f t="shared" si="42"/>
        <v>1330</v>
      </c>
      <c r="J299"/>
      <c r="K299" s="80">
        <v>1550</v>
      </c>
      <c r="L299" s="80">
        <v>230</v>
      </c>
      <c r="M299" s="80"/>
      <c r="N299" s="80">
        <f t="shared" si="43"/>
        <v>1780</v>
      </c>
      <c r="O299" s="80" t="s">
        <v>723</v>
      </c>
      <c r="P299" s="80">
        <f t="shared" si="45"/>
        <v>-450</v>
      </c>
      <c r="Q299" s="81">
        <f t="shared" si="46"/>
        <v>-25.3</v>
      </c>
      <c r="S299"/>
    </row>
    <row r="300" spans="1:21" s="80" customFormat="1" ht="18.75" customHeight="1">
      <c r="A300" s="76" t="s">
        <v>554</v>
      </c>
      <c r="B300" s="77">
        <v>1330</v>
      </c>
      <c r="C300" s="78">
        <v>1780</v>
      </c>
      <c r="D300" s="79">
        <f t="shared" si="40"/>
        <v>74.7</v>
      </c>
      <c r="E300" s="80">
        <v>22201</v>
      </c>
      <c r="F300" s="74">
        <f t="shared" si="41"/>
        <v>5</v>
      </c>
      <c r="G300">
        <v>1330</v>
      </c>
      <c r="H300"/>
      <c r="I300">
        <f t="shared" si="42"/>
        <v>1330</v>
      </c>
      <c r="J300"/>
      <c r="K300">
        <v>1550</v>
      </c>
      <c r="L300">
        <v>230</v>
      </c>
      <c r="M300"/>
      <c r="N300">
        <f t="shared" si="43"/>
        <v>1780</v>
      </c>
      <c r="O300" s="6" t="s">
        <v>725</v>
      </c>
      <c r="P300">
        <f t="shared" si="45"/>
        <v>-450</v>
      </c>
      <c r="Q300" s="57">
        <f t="shared" si="46"/>
        <v>-25.3</v>
      </c>
      <c r="R300" s="74"/>
      <c r="S300" s="74"/>
      <c r="T300" s="74"/>
      <c r="U300" s="74"/>
    </row>
    <row r="301" spans="1:21" ht="18.75" customHeight="1">
      <c r="A301" s="10" t="s">
        <v>555</v>
      </c>
      <c r="B301" s="64">
        <v>1330</v>
      </c>
      <c r="C301" s="7">
        <v>1780</v>
      </c>
      <c r="D301" s="56">
        <f t="shared" si="40"/>
        <v>74.7</v>
      </c>
      <c r="E301">
        <v>2220115</v>
      </c>
      <c r="F301" s="74">
        <f t="shared" si="41"/>
        <v>7</v>
      </c>
      <c r="G301" s="74">
        <v>327</v>
      </c>
      <c r="H301" s="74"/>
      <c r="I301" s="74">
        <f t="shared" si="42"/>
        <v>327</v>
      </c>
      <c r="K301" s="74">
        <v>314</v>
      </c>
      <c r="L301" s="74"/>
      <c r="M301" s="74"/>
      <c r="N301" s="74">
        <f t="shared" si="43"/>
        <v>314</v>
      </c>
      <c r="O301" s="74" t="s">
        <v>722</v>
      </c>
      <c r="P301" s="74">
        <f t="shared" si="45"/>
        <v>27</v>
      </c>
      <c r="Q301" s="75">
        <f t="shared" si="46"/>
        <v>9</v>
      </c>
      <c r="R301" s="74"/>
      <c r="S301" s="80"/>
      <c r="T301" s="74"/>
      <c r="U301" s="74"/>
    </row>
    <row r="302" spans="1:21" s="74" customFormat="1" ht="18.75" customHeight="1">
      <c r="A302" s="70" t="s">
        <v>556</v>
      </c>
      <c r="B302" s="71">
        <v>327</v>
      </c>
      <c r="C302" s="72">
        <v>300</v>
      </c>
      <c r="D302" s="73">
        <f t="shared" si="40"/>
        <v>109</v>
      </c>
      <c r="E302" s="74">
        <v>224</v>
      </c>
      <c r="F302" s="74">
        <f t="shared" si="41"/>
        <v>3</v>
      </c>
      <c r="G302" s="80">
        <v>327</v>
      </c>
      <c r="H302" s="80"/>
      <c r="I302" s="80">
        <f t="shared" si="42"/>
        <v>327</v>
      </c>
      <c r="J302"/>
      <c r="K302" s="80">
        <v>314</v>
      </c>
      <c r="L302" s="80"/>
      <c r="M302" s="80"/>
      <c r="N302" s="80">
        <f t="shared" si="43"/>
        <v>314</v>
      </c>
      <c r="O302" s="80" t="s">
        <v>723</v>
      </c>
      <c r="P302" s="80">
        <f t="shared" si="45"/>
        <v>27</v>
      </c>
      <c r="Q302" s="81">
        <f t="shared" si="46"/>
        <v>9</v>
      </c>
      <c r="S302"/>
    </row>
    <row r="303" spans="1:21" s="80" customFormat="1" ht="18.75" customHeight="1">
      <c r="A303" s="76" t="s">
        <v>733</v>
      </c>
      <c r="B303" s="77">
        <v>327</v>
      </c>
      <c r="C303" s="78">
        <v>300</v>
      </c>
      <c r="D303" s="79">
        <f t="shared" si="40"/>
        <v>109</v>
      </c>
      <c r="E303" s="80">
        <v>22401</v>
      </c>
      <c r="F303" s="74">
        <f t="shared" si="41"/>
        <v>5</v>
      </c>
      <c r="G303">
        <v>206</v>
      </c>
      <c r="H303"/>
      <c r="I303">
        <f t="shared" si="42"/>
        <v>206</v>
      </c>
      <c r="J303"/>
      <c r="K303">
        <v>202</v>
      </c>
      <c r="L303"/>
      <c r="M303"/>
      <c r="N303">
        <f t="shared" si="43"/>
        <v>202</v>
      </c>
      <c r="O303" s="6" t="s">
        <v>725</v>
      </c>
      <c r="P303">
        <f t="shared" si="45"/>
        <v>15</v>
      </c>
      <c r="Q303" s="57">
        <f t="shared" si="46"/>
        <v>7.9</v>
      </c>
      <c r="R303" s="74"/>
      <c r="S303" s="74"/>
      <c r="T303" s="74"/>
      <c r="U303" s="74"/>
    </row>
    <row r="304" spans="1:21" ht="18.75" customHeight="1">
      <c r="A304" s="10" t="s">
        <v>412</v>
      </c>
      <c r="B304" s="64">
        <v>206</v>
      </c>
      <c r="C304" s="7">
        <v>191</v>
      </c>
      <c r="D304" s="56">
        <f t="shared" si="40"/>
        <v>107.9</v>
      </c>
      <c r="E304">
        <v>2240101</v>
      </c>
      <c r="F304" s="74">
        <f t="shared" si="41"/>
        <v>7</v>
      </c>
      <c r="G304">
        <v>52</v>
      </c>
      <c r="I304">
        <f t="shared" si="42"/>
        <v>52</v>
      </c>
      <c r="K304">
        <v>45</v>
      </c>
      <c r="N304">
        <f t="shared" si="43"/>
        <v>45</v>
      </c>
      <c r="O304" s="6" t="s">
        <v>725</v>
      </c>
      <c r="P304">
        <f t="shared" si="45"/>
        <v>7</v>
      </c>
      <c r="Q304" s="57">
        <f t="shared" si="46"/>
        <v>15.6</v>
      </c>
      <c r="R304" s="74"/>
      <c r="T304" s="74"/>
      <c r="U304" s="74"/>
    </row>
    <row r="305" spans="1:21" ht="18.75" customHeight="1">
      <c r="A305" s="10" t="s">
        <v>413</v>
      </c>
      <c r="B305" s="64">
        <v>52</v>
      </c>
      <c r="C305" s="7">
        <v>45</v>
      </c>
      <c r="D305" s="56">
        <f t="shared" si="40"/>
        <v>115.6</v>
      </c>
      <c r="E305">
        <v>2240102</v>
      </c>
      <c r="F305" s="74">
        <f t="shared" si="41"/>
        <v>7</v>
      </c>
      <c r="G305">
        <v>69</v>
      </c>
      <c r="I305">
        <f t="shared" si="42"/>
        <v>69</v>
      </c>
      <c r="K305">
        <v>67</v>
      </c>
      <c r="N305">
        <f t="shared" si="43"/>
        <v>67</v>
      </c>
      <c r="O305" s="6" t="s">
        <v>725</v>
      </c>
      <c r="P305">
        <f t="shared" si="45"/>
        <v>5</v>
      </c>
      <c r="Q305" s="57">
        <f t="shared" si="46"/>
        <v>7.8</v>
      </c>
      <c r="R305" s="74"/>
      <c r="T305" s="74"/>
      <c r="U305" s="74"/>
    </row>
    <row r="306" spans="1:21" ht="18.75" customHeight="1">
      <c r="A306" s="10" t="s">
        <v>557</v>
      </c>
      <c r="B306" s="64">
        <v>69</v>
      </c>
      <c r="C306" s="7">
        <v>64</v>
      </c>
      <c r="D306" s="56">
        <f t="shared" si="40"/>
        <v>107.8</v>
      </c>
      <c r="E306">
        <v>2240199</v>
      </c>
      <c r="F306" s="74">
        <f t="shared" si="41"/>
        <v>7</v>
      </c>
      <c r="G306" s="74">
        <v>860</v>
      </c>
      <c r="H306" s="74"/>
      <c r="I306" s="74">
        <f t="shared" si="42"/>
        <v>860</v>
      </c>
      <c r="K306" s="74">
        <v>800</v>
      </c>
      <c r="L306" s="74"/>
      <c r="M306" s="74"/>
      <c r="N306" s="74">
        <f t="shared" si="43"/>
        <v>800</v>
      </c>
      <c r="O306" s="74" t="s">
        <v>722</v>
      </c>
      <c r="P306" s="74">
        <f t="shared" si="45"/>
        <v>60</v>
      </c>
      <c r="Q306" s="75">
        <f t="shared" si="46"/>
        <v>7.5</v>
      </c>
      <c r="R306" s="74"/>
      <c r="T306" s="74"/>
      <c r="U306" s="74"/>
    </row>
    <row r="307" spans="1:21" s="74" customFormat="1" ht="18.75" customHeight="1">
      <c r="A307" s="70" t="s">
        <v>558</v>
      </c>
      <c r="B307" s="71">
        <v>860</v>
      </c>
      <c r="C307" s="72">
        <v>800</v>
      </c>
      <c r="D307" s="73">
        <f t="shared" si="40"/>
        <v>107.5</v>
      </c>
      <c r="E307" s="74">
        <v>227</v>
      </c>
      <c r="F307" s="74">
        <f t="shared" si="41"/>
        <v>3</v>
      </c>
      <c r="G307" s="74">
        <v>7568</v>
      </c>
      <c r="H307" s="74">
        <v>149</v>
      </c>
      <c r="I307" s="74">
        <f t="shared" si="42"/>
        <v>7717</v>
      </c>
      <c r="J307"/>
      <c r="K307" s="74">
        <v>73</v>
      </c>
      <c r="M307" s="74">
        <v>3972</v>
      </c>
      <c r="N307" s="74">
        <f t="shared" si="43"/>
        <v>4045</v>
      </c>
      <c r="O307" s="74" t="s">
        <v>722</v>
      </c>
      <c r="P307" s="74">
        <f t="shared" si="45"/>
        <v>3745</v>
      </c>
      <c r="Q307" s="75">
        <f t="shared" si="46"/>
        <v>94.3</v>
      </c>
      <c r="S307"/>
    </row>
    <row r="308" spans="1:21" s="74" customFormat="1" ht="18.75" customHeight="1">
      <c r="A308" s="70" t="s">
        <v>559</v>
      </c>
      <c r="B308" s="71">
        <v>7717</v>
      </c>
      <c r="C308" s="72">
        <v>3972</v>
      </c>
      <c r="D308" s="73">
        <f t="shared" si="40"/>
        <v>194.3</v>
      </c>
      <c r="E308" s="74">
        <v>229</v>
      </c>
      <c r="F308" s="74">
        <f t="shared" si="41"/>
        <v>3</v>
      </c>
      <c r="G308" s="80">
        <v>7568</v>
      </c>
      <c r="H308" s="80">
        <v>149</v>
      </c>
      <c r="I308" s="80">
        <f t="shared" si="42"/>
        <v>7717</v>
      </c>
      <c r="J308"/>
      <c r="K308" s="80">
        <v>73</v>
      </c>
      <c r="L308" s="80"/>
      <c r="M308" s="80">
        <v>3972</v>
      </c>
      <c r="N308" s="80">
        <f t="shared" si="43"/>
        <v>4045</v>
      </c>
      <c r="O308" s="80" t="s">
        <v>723</v>
      </c>
      <c r="P308" s="80">
        <f t="shared" si="45"/>
        <v>3745</v>
      </c>
      <c r="Q308" s="81">
        <f t="shared" si="46"/>
        <v>94.3</v>
      </c>
      <c r="S308"/>
    </row>
    <row r="309" spans="1:21" s="80" customFormat="1" ht="18.75" customHeight="1">
      <c r="A309" s="76" t="s">
        <v>560</v>
      </c>
      <c r="B309" s="77">
        <v>7717</v>
      </c>
      <c r="C309" s="78">
        <v>3972</v>
      </c>
      <c r="D309" s="79">
        <f t="shared" si="40"/>
        <v>194.3</v>
      </c>
      <c r="E309" s="80">
        <v>22999</v>
      </c>
      <c r="F309" s="74">
        <f t="shared" si="41"/>
        <v>5</v>
      </c>
      <c r="G309">
        <v>7568</v>
      </c>
      <c r="H309">
        <v>149</v>
      </c>
      <c r="I309">
        <f t="shared" si="42"/>
        <v>7717</v>
      </c>
      <c r="J309"/>
      <c r="K309">
        <v>73</v>
      </c>
      <c r="L309"/>
      <c r="M309">
        <v>3972</v>
      </c>
      <c r="N309">
        <f t="shared" ref="N309:N315" si="47">SUM(K309:M309)</f>
        <v>4045</v>
      </c>
      <c r="O309" s="6" t="s">
        <v>725</v>
      </c>
      <c r="P309">
        <f t="shared" si="45"/>
        <v>3745</v>
      </c>
      <c r="Q309" s="57">
        <f t="shared" si="46"/>
        <v>94.3</v>
      </c>
      <c r="R309" s="74"/>
      <c r="S309"/>
      <c r="T309" s="74"/>
      <c r="U309" s="74"/>
    </row>
    <row r="310" spans="1:21" ht="18.75" customHeight="1">
      <c r="A310" s="10" t="s">
        <v>561</v>
      </c>
      <c r="B310" s="64">
        <v>7717</v>
      </c>
      <c r="C310" s="7">
        <v>3972</v>
      </c>
      <c r="D310" s="56">
        <f t="shared" si="40"/>
        <v>194.3</v>
      </c>
      <c r="E310">
        <v>2299901</v>
      </c>
      <c r="F310" s="74">
        <f t="shared" si="41"/>
        <v>7</v>
      </c>
      <c r="G310" s="74">
        <v>8579</v>
      </c>
      <c r="H310" s="74"/>
      <c r="I310" s="74">
        <f t="shared" si="42"/>
        <v>8579</v>
      </c>
      <c r="K310" s="74">
        <v>2783</v>
      </c>
      <c r="L310" s="74"/>
      <c r="M310" s="74">
        <v>5628</v>
      </c>
      <c r="N310" s="74">
        <f t="shared" si="47"/>
        <v>8411</v>
      </c>
      <c r="O310" s="74" t="s">
        <v>722</v>
      </c>
      <c r="P310" s="74">
        <f t="shared" si="45"/>
        <v>199</v>
      </c>
      <c r="Q310" s="75">
        <f t="shared" si="46"/>
        <v>2.4</v>
      </c>
      <c r="R310" s="74"/>
      <c r="T310" s="74"/>
      <c r="U310" s="74"/>
    </row>
    <row r="311" spans="1:21" s="74" customFormat="1" ht="18.75" customHeight="1">
      <c r="A311" s="70" t="s">
        <v>562</v>
      </c>
      <c r="B311" s="71">
        <v>8579</v>
      </c>
      <c r="C311" s="72">
        <v>8380</v>
      </c>
      <c r="D311" s="73">
        <f t="shared" si="40"/>
        <v>102.4</v>
      </c>
      <c r="E311" s="74">
        <v>232</v>
      </c>
      <c r="F311" s="74">
        <f t="shared" si="41"/>
        <v>3</v>
      </c>
      <c r="G311" s="80">
        <v>8579</v>
      </c>
      <c r="H311" s="80"/>
      <c r="I311" s="80">
        <f t="shared" si="42"/>
        <v>8579</v>
      </c>
      <c r="J311"/>
      <c r="K311" s="80">
        <v>2783</v>
      </c>
      <c r="L311" s="80"/>
      <c r="M311" s="80">
        <v>5628</v>
      </c>
      <c r="N311" s="80">
        <f t="shared" si="47"/>
        <v>8411</v>
      </c>
      <c r="O311" s="80" t="s">
        <v>723</v>
      </c>
      <c r="P311" s="80">
        <f t="shared" si="45"/>
        <v>199</v>
      </c>
      <c r="Q311" s="81">
        <f t="shared" si="46"/>
        <v>2.4</v>
      </c>
      <c r="S311" s="80"/>
    </row>
    <row r="312" spans="1:21" s="80" customFormat="1" ht="18.75" customHeight="1">
      <c r="A312" s="76" t="s">
        <v>563</v>
      </c>
      <c r="B312" s="77">
        <v>8579</v>
      </c>
      <c r="C312" s="78">
        <v>8380</v>
      </c>
      <c r="D312" s="79">
        <f t="shared" si="40"/>
        <v>102.4</v>
      </c>
      <c r="E312" s="80">
        <v>23203</v>
      </c>
      <c r="F312" s="74">
        <f t="shared" si="41"/>
        <v>5</v>
      </c>
      <c r="G312">
        <v>8579</v>
      </c>
      <c r="H312"/>
      <c r="I312">
        <f t="shared" si="42"/>
        <v>8579</v>
      </c>
      <c r="J312"/>
      <c r="K312">
        <v>2783</v>
      </c>
      <c r="L312"/>
      <c r="M312">
        <v>5628</v>
      </c>
      <c r="N312">
        <f t="shared" si="47"/>
        <v>8411</v>
      </c>
      <c r="O312" s="6" t="s">
        <v>725</v>
      </c>
      <c r="P312">
        <f t="shared" si="45"/>
        <v>199</v>
      </c>
      <c r="Q312" s="57">
        <f t="shared" si="46"/>
        <v>2.4</v>
      </c>
      <c r="R312" s="74"/>
      <c r="S312"/>
      <c r="T312" s="74"/>
      <c r="U312" s="74"/>
    </row>
    <row r="313" spans="1:21" ht="18.75" customHeight="1">
      <c r="A313" s="10" t="s">
        <v>564</v>
      </c>
      <c r="B313" s="64">
        <v>8579</v>
      </c>
      <c r="C313" s="7">
        <v>8380</v>
      </c>
      <c r="D313" s="56">
        <f t="shared" si="40"/>
        <v>102.4</v>
      </c>
      <c r="E313">
        <v>2320301</v>
      </c>
      <c r="F313" s="74">
        <f t="shared" si="41"/>
        <v>7</v>
      </c>
      <c r="G313" s="74">
        <v>10</v>
      </c>
      <c r="H313" s="74"/>
      <c r="I313" s="74">
        <f t="shared" si="42"/>
        <v>10</v>
      </c>
      <c r="K313" s="74">
        <v>1</v>
      </c>
      <c r="L313" s="74"/>
      <c r="M313" s="74"/>
      <c r="N313" s="74">
        <f t="shared" si="47"/>
        <v>1</v>
      </c>
      <c r="O313" s="74" t="s">
        <v>722</v>
      </c>
      <c r="P313" s="74">
        <f t="shared" si="45"/>
        <v>10</v>
      </c>
      <c r="Q313" s="75" t="e">
        <f t="shared" si="46"/>
        <v>#DIV/0!</v>
      </c>
      <c r="R313" s="74"/>
      <c r="S313" s="74"/>
      <c r="T313" s="74"/>
      <c r="U313" s="74"/>
    </row>
    <row r="314" spans="1:21" s="74" customFormat="1" ht="18.75" customHeight="1">
      <c r="A314" s="70" t="s">
        <v>565</v>
      </c>
      <c r="B314" s="71">
        <v>10</v>
      </c>
      <c r="C314" s="72">
        <v>0</v>
      </c>
      <c r="D314" s="73"/>
      <c r="E314" s="74">
        <v>233</v>
      </c>
      <c r="F314" s="74">
        <f t="shared" si="41"/>
        <v>3</v>
      </c>
      <c r="G314" s="80">
        <v>10</v>
      </c>
      <c r="H314" s="80"/>
      <c r="I314" s="80">
        <f t="shared" si="42"/>
        <v>10</v>
      </c>
      <c r="J314"/>
      <c r="K314" s="80">
        <v>1</v>
      </c>
      <c r="L314" s="80"/>
      <c r="M314" s="80"/>
      <c r="N314" s="80">
        <f t="shared" si="47"/>
        <v>1</v>
      </c>
      <c r="O314" s="80" t="s">
        <v>723</v>
      </c>
      <c r="P314" s="80">
        <f t="shared" si="45"/>
        <v>10</v>
      </c>
      <c r="Q314" s="81" t="e">
        <f t="shared" si="46"/>
        <v>#DIV/0!</v>
      </c>
      <c r="S314" s="80"/>
    </row>
    <row r="315" spans="1:21" s="80" customFormat="1" ht="18.75" customHeight="1">
      <c r="A315" s="76" t="s">
        <v>566</v>
      </c>
      <c r="B315" s="77">
        <v>10</v>
      </c>
      <c r="C315" s="78">
        <v>0</v>
      </c>
      <c r="D315" s="79"/>
      <c r="E315" s="80">
        <v>23303</v>
      </c>
      <c r="F315" s="74">
        <f t="shared" si="41"/>
        <v>5</v>
      </c>
      <c r="G315" s="74">
        <v>142064</v>
      </c>
      <c r="H315" s="74">
        <v>4908</v>
      </c>
      <c r="I315" s="74">
        <f t="shared" si="42"/>
        <v>146972</v>
      </c>
      <c r="J315" s="74"/>
      <c r="K315" s="74">
        <v>106492</v>
      </c>
      <c r="L315" s="74">
        <v>8525</v>
      </c>
      <c r="M315" s="74">
        <v>13600</v>
      </c>
      <c r="N315" s="74">
        <f t="shared" si="47"/>
        <v>128617</v>
      </c>
      <c r="O315" s="74" t="s">
        <v>722</v>
      </c>
      <c r="P315" s="80">
        <f t="shared" si="45"/>
        <v>37947</v>
      </c>
      <c r="Q315" s="75">
        <f t="shared" si="46"/>
        <v>34.799999999999997</v>
      </c>
      <c r="R315" s="74"/>
      <c r="S315"/>
      <c r="T315" s="74"/>
      <c r="U315" s="74"/>
    </row>
    <row r="316" spans="1:21" s="74" customFormat="1" ht="18.75" customHeight="1">
      <c r="A316" s="71" t="s">
        <v>735</v>
      </c>
      <c r="B316" s="71">
        <v>146972</v>
      </c>
      <c r="C316" s="72">
        <v>109025</v>
      </c>
      <c r="D316" s="73">
        <f t="shared" si="40"/>
        <v>134.80000000000001</v>
      </c>
      <c r="Q316" s="75"/>
      <c r="S316"/>
    </row>
    <row r="317" spans="1:21" s="74" customFormat="1" ht="18.75" customHeight="1">
      <c r="A317" s="84" t="s">
        <v>281</v>
      </c>
      <c r="B317" s="71"/>
      <c r="C317" s="72"/>
      <c r="D317" s="73"/>
      <c r="Q317" s="75"/>
      <c r="R317"/>
      <c r="S317"/>
    </row>
    <row r="318" spans="1:21" s="74" customFormat="1" ht="18.75" customHeight="1">
      <c r="A318" s="84" t="s">
        <v>9</v>
      </c>
      <c r="B318" s="71"/>
      <c r="C318" s="72"/>
      <c r="D318" s="73"/>
      <c r="E318" s="80"/>
      <c r="F318" s="80"/>
      <c r="G318" s="80"/>
      <c r="H318" s="80"/>
      <c r="I318" s="80"/>
      <c r="J318" s="80"/>
      <c r="K318" s="80"/>
      <c r="L318" s="80"/>
      <c r="M318" s="80"/>
      <c r="N318" s="80"/>
      <c r="O318" s="80"/>
      <c r="P318" s="80"/>
      <c r="Q318" s="81"/>
    </row>
    <row r="319" spans="1:21" s="80" customFormat="1" ht="18.75" customHeight="1">
      <c r="A319" s="76" t="s">
        <v>46</v>
      </c>
      <c r="B319" s="77"/>
      <c r="C319" s="78">
        <v>16308</v>
      </c>
      <c r="D319" s="79">
        <f t="shared" si="40"/>
        <v>0</v>
      </c>
      <c r="E319"/>
      <c r="F319"/>
      <c r="G319"/>
      <c r="H319"/>
      <c r="I319"/>
      <c r="J319"/>
      <c r="K319"/>
      <c r="L319"/>
      <c r="M319"/>
      <c r="N319"/>
      <c r="O319"/>
      <c r="P319"/>
      <c r="Q319" s="57"/>
      <c r="R319" s="74"/>
      <c r="S319" s="74"/>
      <c r="T319" s="74"/>
      <c r="U319" s="74"/>
    </row>
    <row r="320" spans="1:21" ht="18.75" customHeight="1">
      <c r="A320" s="10" t="s">
        <v>47</v>
      </c>
      <c r="B320" s="64"/>
      <c r="C320" s="7">
        <v>16308</v>
      </c>
      <c r="D320" s="56">
        <f t="shared" si="40"/>
        <v>0</v>
      </c>
      <c r="R320" s="80"/>
      <c r="S320" s="80"/>
      <c r="T320" s="74"/>
      <c r="U320" s="74"/>
    </row>
    <row r="321" spans="1:21" ht="18.75" customHeight="1">
      <c r="A321" s="9" t="s">
        <v>48</v>
      </c>
      <c r="B321" s="86"/>
      <c r="C321" s="7"/>
      <c r="D321" s="56"/>
      <c r="T321" s="74"/>
      <c r="U321" s="74"/>
    </row>
    <row r="322" spans="1:21" ht="18.75" customHeight="1">
      <c r="A322" s="9" t="s">
        <v>49</v>
      </c>
      <c r="B322" s="64"/>
      <c r="C322" s="7"/>
      <c r="D322" s="56"/>
      <c r="E322" s="80"/>
      <c r="F322" s="80"/>
      <c r="G322" s="80"/>
      <c r="H322" s="80"/>
      <c r="I322" s="80"/>
      <c r="J322" s="80"/>
      <c r="K322" s="80"/>
      <c r="L322" s="80"/>
      <c r="M322" s="80"/>
      <c r="N322" s="80"/>
      <c r="O322" s="80"/>
      <c r="P322" s="80"/>
      <c r="Q322" s="81"/>
      <c r="R322" s="74"/>
      <c r="S322" s="74"/>
      <c r="T322" s="74"/>
      <c r="U322" s="74"/>
    </row>
    <row r="323" spans="1:21" s="80" customFormat="1" ht="18.75" customHeight="1">
      <c r="A323" s="76" t="s">
        <v>50</v>
      </c>
      <c r="B323" s="77">
        <v>54058</v>
      </c>
      <c r="C323" s="87">
        <v>37964</v>
      </c>
      <c r="D323" s="79">
        <f t="shared" si="40"/>
        <v>142.4</v>
      </c>
      <c r="Q323" s="81"/>
      <c r="R323"/>
      <c r="S323"/>
      <c r="T323" s="74"/>
      <c r="U323" s="74"/>
    </row>
    <row r="324" spans="1:21" s="80" customFormat="1" ht="18.75" customHeight="1">
      <c r="A324" s="88" t="s">
        <v>51</v>
      </c>
      <c r="B324" s="77"/>
      <c r="C324" s="87"/>
      <c r="D324" s="79"/>
      <c r="Q324" s="81"/>
      <c r="R324" s="74"/>
      <c r="S324" s="74"/>
      <c r="T324" s="74"/>
      <c r="U324" s="74"/>
    </row>
    <row r="325" spans="1:21" s="80" customFormat="1" ht="18.75" customHeight="1">
      <c r="A325" s="83" t="s">
        <v>52</v>
      </c>
      <c r="B325" s="77">
        <v>4693</v>
      </c>
      <c r="C325" s="87"/>
      <c r="D325" s="79"/>
      <c r="Q325" s="81"/>
      <c r="T325" s="74"/>
      <c r="U325" s="74"/>
    </row>
    <row r="326" spans="1:21" s="80" customFormat="1" ht="18.75" customHeight="1">
      <c r="A326" s="76" t="s">
        <v>53</v>
      </c>
      <c r="B326" s="77"/>
      <c r="C326" s="87"/>
      <c r="D326" s="79"/>
      <c r="Q326" s="81"/>
      <c r="R326"/>
      <c r="S326"/>
      <c r="T326" s="74"/>
      <c r="U326" s="74"/>
    </row>
    <row r="327" spans="1:21" s="80" customFormat="1" ht="18.75" customHeight="1">
      <c r="A327" s="89" t="s">
        <v>54</v>
      </c>
      <c r="B327" s="77"/>
      <c r="C327" s="87"/>
      <c r="D327" s="79"/>
      <c r="Q327" s="81"/>
      <c r="R327" s="74"/>
      <c r="S327" s="74"/>
      <c r="T327" s="74"/>
      <c r="U327" s="74"/>
    </row>
    <row r="328" spans="1:21" s="80" customFormat="1" ht="18.75" customHeight="1">
      <c r="A328" s="89" t="s">
        <v>55</v>
      </c>
      <c r="B328" s="77"/>
      <c r="C328" s="87"/>
      <c r="D328" s="79"/>
      <c r="Q328" s="81"/>
      <c r="T328" s="74"/>
      <c r="U328" s="74"/>
    </row>
    <row r="329" spans="1:21" s="80" customFormat="1" ht="18.75" customHeight="1">
      <c r="A329" s="90" t="s">
        <v>56</v>
      </c>
      <c r="B329" s="77"/>
      <c r="C329" s="87"/>
      <c r="D329" s="79"/>
      <c r="Q329" s="81"/>
      <c r="R329" s="74"/>
      <c r="S329" s="74"/>
      <c r="T329" s="74"/>
      <c r="U329" s="74"/>
    </row>
    <row r="330" spans="1:21" s="80" customFormat="1" ht="18.75" customHeight="1">
      <c r="A330" s="89" t="s">
        <v>57</v>
      </c>
      <c r="B330" s="77"/>
      <c r="C330" s="87"/>
      <c r="D330" s="79"/>
      <c r="Q330" s="81"/>
      <c r="T330" s="74"/>
      <c r="U330" s="74"/>
    </row>
    <row r="331" spans="1:21" s="80" customFormat="1" ht="18.75" customHeight="1">
      <c r="A331" s="85" t="s">
        <v>58</v>
      </c>
      <c r="B331" s="77"/>
      <c r="C331" s="87"/>
      <c r="D331" s="79"/>
      <c r="E331" s="74"/>
      <c r="F331" s="74"/>
      <c r="G331" s="74"/>
      <c r="H331" s="74"/>
      <c r="I331" s="74"/>
      <c r="J331" s="74"/>
      <c r="K331" s="74"/>
      <c r="L331" s="74"/>
      <c r="M331" s="74"/>
      <c r="N331" s="74"/>
      <c r="O331" s="74"/>
      <c r="P331" s="74"/>
      <c r="Q331" s="75"/>
      <c r="T331" s="74"/>
      <c r="U331" s="74"/>
    </row>
    <row r="332" spans="1:21" s="74" customFormat="1" ht="18.75" customHeight="1">
      <c r="A332" s="71" t="s">
        <v>60</v>
      </c>
      <c r="B332" s="71">
        <v>205723</v>
      </c>
      <c r="C332" s="72">
        <f>C316+C319+C323</f>
        <v>163297</v>
      </c>
      <c r="D332" s="73">
        <f t="shared" ref="D332" si="48">B332/C332*100</f>
        <v>126</v>
      </c>
      <c r="E332"/>
      <c r="F332"/>
      <c r="G332"/>
      <c r="H332"/>
      <c r="I332"/>
      <c r="J332"/>
      <c r="K332"/>
      <c r="L332"/>
      <c r="M332"/>
      <c r="N332"/>
      <c r="O332"/>
      <c r="P332"/>
      <c r="Q332" s="57"/>
      <c r="R332" s="80"/>
      <c r="S332" s="80"/>
    </row>
    <row r="333" spans="1:21">
      <c r="R333" s="80"/>
      <c r="S333" s="80"/>
    </row>
    <row r="334" spans="1:21">
      <c r="R334" s="80"/>
      <c r="S334" s="80"/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0"/>
  <sheetViews>
    <sheetView workbookViewId="0">
      <selection activeCell="C6" sqref="C6"/>
    </sheetView>
  </sheetViews>
  <sheetFormatPr defaultColWidth="9" defaultRowHeight="11.25"/>
  <cols>
    <col min="1" max="1" width="45.625" style="11" customWidth="1"/>
    <col min="2" max="2" width="14.5" style="53" customWidth="1"/>
    <col min="3" max="4" width="14.5" style="11" customWidth="1"/>
    <col min="5" max="5" width="12" style="11" hidden="1" customWidth="1"/>
    <col min="6" max="6" width="13" style="11" hidden="1" customWidth="1"/>
    <col min="7" max="7" width="12" style="11" hidden="1" customWidth="1"/>
    <col min="8" max="242" width="9" style="11"/>
    <col min="243" max="243" width="20.125" style="11" customWidth="1"/>
    <col min="244" max="244" width="9.625" style="11" customWidth="1"/>
    <col min="245" max="245" width="8.625" style="11" customWidth="1"/>
    <col min="246" max="246" width="8.875" style="11" customWidth="1"/>
    <col min="247" max="249" width="7.625" style="11" customWidth="1"/>
    <col min="250" max="250" width="8.125" style="11" customWidth="1"/>
    <col min="251" max="251" width="7.625" style="11" customWidth="1"/>
    <col min="252" max="252" width="9" style="11" customWidth="1"/>
    <col min="253" max="498" width="9" style="11"/>
    <col min="499" max="499" width="20.125" style="11" customWidth="1"/>
    <col min="500" max="500" width="9.625" style="11" customWidth="1"/>
    <col min="501" max="501" width="8.625" style="11" customWidth="1"/>
    <col min="502" max="502" width="8.875" style="11" customWidth="1"/>
    <col min="503" max="505" width="7.625" style="11" customWidth="1"/>
    <col min="506" max="506" width="8.125" style="11" customWidth="1"/>
    <col min="507" max="507" width="7.625" style="11" customWidth="1"/>
    <col min="508" max="508" width="9" style="11" customWidth="1"/>
    <col min="509" max="754" width="9" style="11"/>
    <col min="755" max="755" width="20.125" style="11" customWidth="1"/>
    <col min="756" max="756" width="9.625" style="11" customWidth="1"/>
    <col min="757" max="757" width="8.625" style="11" customWidth="1"/>
    <col min="758" max="758" width="8.875" style="11" customWidth="1"/>
    <col min="759" max="761" width="7.625" style="11" customWidth="1"/>
    <col min="762" max="762" width="8.125" style="11" customWidth="1"/>
    <col min="763" max="763" width="7.625" style="11" customWidth="1"/>
    <col min="764" max="764" width="9" style="11" customWidth="1"/>
    <col min="765" max="1010" width="9" style="11"/>
    <col min="1011" max="1011" width="20.125" style="11" customWidth="1"/>
    <col min="1012" max="1012" width="9.625" style="11" customWidth="1"/>
    <col min="1013" max="1013" width="8.625" style="11" customWidth="1"/>
    <col min="1014" max="1014" width="8.875" style="11" customWidth="1"/>
    <col min="1015" max="1017" width="7.625" style="11" customWidth="1"/>
    <col min="1018" max="1018" width="8.125" style="11" customWidth="1"/>
    <col min="1019" max="1019" width="7.625" style="11" customWidth="1"/>
    <col min="1020" max="1020" width="9" style="11" customWidth="1"/>
    <col min="1021" max="1266" width="9" style="11"/>
    <col min="1267" max="1267" width="20.125" style="11" customWidth="1"/>
    <col min="1268" max="1268" width="9.625" style="11" customWidth="1"/>
    <col min="1269" max="1269" width="8.625" style="11" customWidth="1"/>
    <col min="1270" max="1270" width="8.875" style="11" customWidth="1"/>
    <col min="1271" max="1273" width="7.625" style="11" customWidth="1"/>
    <col min="1274" max="1274" width="8.125" style="11" customWidth="1"/>
    <col min="1275" max="1275" width="7.625" style="11" customWidth="1"/>
    <col min="1276" max="1276" width="9" style="11" customWidth="1"/>
    <col min="1277" max="1522" width="9" style="11"/>
    <col min="1523" max="1523" width="20.125" style="11" customWidth="1"/>
    <col min="1524" max="1524" width="9.625" style="11" customWidth="1"/>
    <col min="1525" max="1525" width="8.625" style="11" customWidth="1"/>
    <col min="1526" max="1526" width="8.875" style="11" customWidth="1"/>
    <col min="1527" max="1529" width="7.625" style="11" customWidth="1"/>
    <col min="1530" max="1530" width="8.125" style="11" customWidth="1"/>
    <col min="1531" max="1531" width="7.625" style="11" customWidth="1"/>
    <col min="1532" max="1532" width="9" style="11" customWidth="1"/>
    <col min="1533" max="1778" width="9" style="11"/>
    <col min="1779" max="1779" width="20.125" style="11" customWidth="1"/>
    <col min="1780" max="1780" width="9.625" style="11" customWidth="1"/>
    <col min="1781" max="1781" width="8.625" style="11" customWidth="1"/>
    <col min="1782" max="1782" width="8.875" style="11" customWidth="1"/>
    <col min="1783" max="1785" width="7.625" style="11" customWidth="1"/>
    <col min="1786" max="1786" width="8.125" style="11" customWidth="1"/>
    <col min="1787" max="1787" width="7.625" style="11" customWidth="1"/>
    <col min="1788" max="1788" width="9" style="11" customWidth="1"/>
    <col min="1789" max="2034" width="9" style="11"/>
    <col min="2035" max="2035" width="20.125" style="11" customWidth="1"/>
    <col min="2036" max="2036" width="9.625" style="11" customWidth="1"/>
    <col min="2037" max="2037" width="8.625" style="11" customWidth="1"/>
    <col min="2038" max="2038" width="8.875" style="11" customWidth="1"/>
    <col min="2039" max="2041" width="7.625" style="11" customWidth="1"/>
    <col min="2042" max="2042" width="8.125" style="11" customWidth="1"/>
    <col min="2043" max="2043" width="7.625" style="11" customWidth="1"/>
    <col min="2044" max="2044" width="9" style="11" customWidth="1"/>
    <col min="2045" max="2290" width="9" style="11"/>
    <col min="2291" max="2291" width="20.125" style="11" customWidth="1"/>
    <col min="2292" max="2292" width="9.625" style="11" customWidth="1"/>
    <col min="2293" max="2293" width="8.625" style="11" customWidth="1"/>
    <col min="2294" max="2294" width="8.875" style="11" customWidth="1"/>
    <col min="2295" max="2297" width="7.625" style="11" customWidth="1"/>
    <col min="2298" max="2298" width="8.125" style="11" customWidth="1"/>
    <col min="2299" max="2299" width="7.625" style="11" customWidth="1"/>
    <col min="2300" max="2300" width="9" style="11" customWidth="1"/>
    <col min="2301" max="2546" width="9" style="11"/>
    <col min="2547" max="2547" width="20.125" style="11" customWidth="1"/>
    <col min="2548" max="2548" width="9.625" style="11" customWidth="1"/>
    <col min="2549" max="2549" width="8.625" style="11" customWidth="1"/>
    <col min="2550" max="2550" width="8.875" style="11" customWidth="1"/>
    <col min="2551" max="2553" width="7.625" style="11" customWidth="1"/>
    <col min="2554" max="2554" width="8.125" style="11" customWidth="1"/>
    <col min="2555" max="2555" width="7.625" style="11" customWidth="1"/>
    <col min="2556" max="2556" width="9" style="11" customWidth="1"/>
    <col min="2557" max="2802" width="9" style="11"/>
    <col min="2803" max="2803" width="20.125" style="11" customWidth="1"/>
    <col min="2804" max="2804" width="9.625" style="11" customWidth="1"/>
    <col min="2805" max="2805" width="8.625" style="11" customWidth="1"/>
    <col min="2806" max="2806" width="8.875" style="11" customWidth="1"/>
    <col min="2807" max="2809" width="7.625" style="11" customWidth="1"/>
    <col min="2810" max="2810" width="8.125" style="11" customWidth="1"/>
    <col min="2811" max="2811" width="7.625" style="11" customWidth="1"/>
    <col min="2812" max="2812" width="9" style="11" customWidth="1"/>
    <col min="2813" max="3058" width="9" style="11"/>
    <col min="3059" max="3059" width="20.125" style="11" customWidth="1"/>
    <col min="3060" max="3060" width="9.625" style="11" customWidth="1"/>
    <col min="3061" max="3061" width="8.625" style="11" customWidth="1"/>
    <col min="3062" max="3062" width="8.875" style="11" customWidth="1"/>
    <col min="3063" max="3065" width="7.625" style="11" customWidth="1"/>
    <col min="3066" max="3066" width="8.125" style="11" customWidth="1"/>
    <col min="3067" max="3067" width="7.625" style="11" customWidth="1"/>
    <col min="3068" max="3068" width="9" style="11" customWidth="1"/>
    <col min="3069" max="3314" width="9" style="11"/>
    <col min="3315" max="3315" width="20.125" style="11" customWidth="1"/>
    <col min="3316" max="3316" width="9.625" style="11" customWidth="1"/>
    <col min="3317" max="3317" width="8.625" style="11" customWidth="1"/>
    <col min="3318" max="3318" width="8.875" style="11" customWidth="1"/>
    <col min="3319" max="3321" width="7.625" style="11" customWidth="1"/>
    <col min="3322" max="3322" width="8.125" style="11" customWidth="1"/>
    <col min="3323" max="3323" width="7.625" style="11" customWidth="1"/>
    <col min="3324" max="3324" width="9" style="11" customWidth="1"/>
    <col min="3325" max="3570" width="9" style="11"/>
    <col min="3571" max="3571" width="20.125" style="11" customWidth="1"/>
    <col min="3572" max="3572" width="9.625" style="11" customWidth="1"/>
    <col min="3573" max="3573" width="8.625" style="11" customWidth="1"/>
    <col min="3574" max="3574" width="8.875" style="11" customWidth="1"/>
    <col min="3575" max="3577" width="7.625" style="11" customWidth="1"/>
    <col min="3578" max="3578" width="8.125" style="11" customWidth="1"/>
    <col min="3579" max="3579" width="7.625" style="11" customWidth="1"/>
    <col min="3580" max="3580" width="9" style="11" customWidth="1"/>
    <col min="3581" max="3826" width="9" style="11"/>
    <col min="3827" max="3827" width="20.125" style="11" customWidth="1"/>
    <col min="3828" max="3828" width="9.625" style="11" customWidth="1"/>
    <col min="3829" max="3829" width="8.625" style="11" customWidth="1"/>
    <col min="3830" max="3830" width="8.875" style="11" customWidth="1"/>
    <col min="3831" max="3833" width="7.625" style="11" customWidth="1"/>
    <col min="3834" max="3834" width="8.125" style="11" customWidth="1"/>
    <col min="3835" max="3835" width="7.625" style="11" customWidth="1"/>
    <col min="3836" max="3836" width="9" style="11" customWidth="1"/>
    <col min="3837" max="4082" width="9" style="11"/>
    <col min="4083" max="4083" width="20.125" style="11" customWidth="1"/>
    <col min="4084" max="4084" width="9.625" style="11" customWidth="1"/>
    <col min="4085" max="4085" width="8.625" style="11" customWidth="1"/>
    <col min="4086" max="4086" width="8.875" style="11" customWidth="1"/>
    <col min="4087" max="4089" width="7.625" style="11" customWidth="1"/>
    <col min="4090" max="4090" width="8.125" style="11" customWidth="1"/>
    <col min="4091" max="4091" width="7.625" style="11" customWidth="1"/>
    <col min="4092" max="4092" width="9" style="11" customWidth="1"/>
    <col min="4093" max="4338" width="9" style="11"/>
    <col min="4339" max="4339" width="20.125" style="11" customWidth="1"/>
    <col min="4340" max="4340" width="9.625" style="11" customWidth="1"/>
    <col min="4341" max="4341" width="8.625" style="11" customWidth="1"/>
    <col min="4342" max="4342" width="8.875" style="11" customWidth="1"/>
    <col min="4343" max="4345" width="7.625" style="11" customWidth="1"/>
    <col min="4346" max="4346" width="8.125" style="11" customWidth="1"/>
    <col min="4347" max="4347" width="7.625" style="11" customWidth="1"/>
    <col min="4348" max="4348" width="9" style="11" customWidth="1"/>
    <col min="4349" max="4594" width="9" style="11"/>
    <col min="4595" max="4595" width="20.125" style="11" customWidth="1"/>
    <col min="4596" max="4596" width="9.625" style="11" customWidth="1"/>
    <col min="4597" max="4597" width="8.625" style="11" customWidth="1"/>
    <col min="4598" max="4598" width="8.875" style="11" customWidth="1"/>
    <col min="4599" max="4601" width="7.625" style="11" customWidth="1"/>
    <col min="4602" max="4602" width="8.125" style="11" customWidth="1"/>
    <col min="4603" max="4603" width="7.625" style="11" customWidth="1"/>
    <col min="4604" max="4604" width="9" style="11" customWidth="1"/>
    <col min="4605" max="4850" width="9" style="11"/>
    <col min="4851" max="4851" width="20.125" style="11" customWidth="1"/>
    <col min="4852" max="4852" width="9.625" style="11" customWidth="1"/>
    <col min="4853" max="4853" width="8.625" style="11" customWidth="1"/>
    <col min="4854" max="4854" width="8.875" style="11" customWidth="1"/>
    <col min="4855" max="4857" width="7.625" style="11" customWidth="1"/>
    <col min="4858" max="4858" width="8.125" style="11" customWidth="1"/>
    <col min="4859" max="4859" width="7.625" style="11" customWidth="1"/>
    <col min="4860" max="4860" width="9" style="11" customWidth="1"/>
    <col min="4861" max="5106" width="9" style="11"/>
    <col min="5107" max="5107" width="20.125" style="11" customWidth="1"/>
    <col min="5108" max="5108" width="9.625" style="11" customWidth="1"/>
    <col min="5109" max="5109" width="8.625" style="11" customWidth="1"/>
    <col min="5110" max="5110" width="8.875" style="11" customWidth="1"/>
    <col min="5111" max="5113" width="7.625" style="11" customWidth="1"/>
    <col min="5114" max="5114" width="8.125" style="11" customWidth="1"/>
    <col min="5115" max="5115" width="7.625" style="11" customWidth="1"/>
    <col min="5116" max="5116" width="9" style="11" customWidth="1"/>
    <col min="5117" max="5362" width="9" style="11"/>
    <col min="5363" max="5363" width="20.125" style="11" customWidth="1"/>
    <col min="5364" max="5364" width="9.625" style="11" customWidth="1"/>
    <col min="5365" max="5365" width="8.625" style="11" customWidth="1"/>
    <col min="5366" max="5366" width="8.875" style="11" customWidth="1"/>
    <col min="5367" max="5369" width="7.625" style="11" customWidth="1"/>
    <col min="5370" max="5370" width="8.125" style="11" customWidth="1"/>
    <col min="5371" max="5371" width="7.625" style="11" customWidth="1"/>
    <col min="5372" max="5372" width="9" style="11" customWidth="1"/>
    <col min="5373" max="5618" width="9" style="11"/>
    <col min="5619" max="5619" width="20.125" style="11" customWidth="1"/>
    <col min="5620" max="5620" width="9.625" style="11" customWidth="1"/>
    <col min="5621" max="5621" width="8.625" style="11" customWidth="1"/>
    <col min="5622" max="5622" width="8.875" style="11" customWidth="1"/>
    <col min="5623" max="5625" width="7.625" style="11" customWidth="1"/>
    <col min="5626" max="5626" width="8.125" style="11" customWidth="1"/>
    <col min="5627" max="5627" width="7.625" style="11" customWidth="1"/>
    <col min="5628" max="5628" width="9" style="11" customWidth="1"/>
    <col min="5629" max="5874" width="9" style="11"/>
    <col min="5875" max="5875" width="20.125" style="11" customWidth="1"/>
    <col min="5876" max="5876" width="9.625" style="11" customWidth="1"/>
    <col min="5877" max="5877" width="8.625" style="11" customWidth="1"/>
    <col min="5878" max="5878" width="8.875" style="11" customWidth="1"/>
    <col min="5879" max="5881" width="7.625" style="11" customWidth="1"/>
    <col min="5882" max="5882" width="8.125" style="11" customWidth="1"/>
    <col min="5883" max="5883" width="7.625" style="11" customWidth="1"/>
    <col min="5884" max="5884" width="9" style="11" customWidth="1"/>
    <col min="5885" max="6130" width="9" style="11"/>
    <col min="6131" max="6131" width="20.125" style="11" customWidth="1"/>
    <col min="6132" max="6132" width="9.625" style="11" customWidth="1"/>
    <col min="6133" max="6133" width="8.625" style="11" customWidth="1"/>
    <col min="6134" max="6134" width="8.875" style="11" customWidth="1"/>
    <col min="6135" max="6137" width="7.625" style="11" customWidth="1"/>
    <col min="6138" max="6138" width="8.125" style="11" customWidth="1"/>
    <col min="6139" max="6139" width="7.625" style="11" customWidth="1"/>
    <col min="6140" max="6140" width="9" style="11" customWidth="1"/>
    <col min="6141" max="6386" width="9" style="11"/>
    <col min="6387" max="6387" width="20.125" style="11" customWidth="1"/>
    <col min="6388" max="6388" width="9.625" style="11" customWidth="1"/>
    <col min="6389" max="6389" width="8.625" style="11" customWidth="1"/>
    <col min="6390" max="6390" width="8.875" style="11" customWidth="1"/>
    <col min="6391" max="6393" width="7.625" style="11" customWidth="1"/>
    <col min="6394" max="6394" width="8.125" style="11" customWidth="1"/>
    <col min="6395" max="6395" width="7.625" style="11" customWidth="1"/>
    <col min="6396" max="6396" width="9" style="11" customWidth="1"/>
    <col min="6397" max="6642" width="9" style="11"/>
    <col min="6643" max="6643" width="20.125" style="11" customWidth="1"/>
    <col min="6644" max="6644" width="9.625" style="11" customWidth="1"/>
    <col min="6645" max="6645" width="8.625" style="11" customWidth="1"/>
    <col min="6646" max="6646" width="8.875" style="11" customWidth="1"/>
    <col min="6647" max="6649" width="7.625" style="11" customWidth="1"/>
    <col min="6650" max="6650" width="8.125" style="11" customWidth="1"/>
    <col min="6651" max="6651" width="7.625" style="11" customWidth="1"/>
    <col min="6652" max="6652" width="9" style="11" customWidth="1"/>
    <col min="6653" max="6898" width="9" style="11"/>
    <col min="6899" max="6899" width="20.125" style="11" customWidth="1"/>
    <col min="6900" max="6900" width="9.625" style="11" customWidth="1"/>
    <col min="6901" max="6901" width="8.625" style="11" customWidth="1"/>
    <col min="6902" max="6902" width="8.875" style="11" customWidth="1"/>
    <col min="6903" max="6905" width="7.625" style="11" customWidth="1"/>
    <col min="6906" max="6906" width="8.125" style="11" customWidth="1"/>
    <col min="6907" max="6907" width="7.625" style="11" customWidth="1"/>
    <col min="6908" max="6908" width="9" style="11" customWidth="1"/>
    <col min="6909" max="7154" width="9" style="11"/>
    <col min="7155" max="7155" width="20.125" style="11" customWidth="1"/>
    <col min="7156" max="7156" width="9.625" style="11" customWidth="1"/>
    <col min="7157" max="7157" width="8.625" style="11" customWidth="1"/>
    <col min="7158" max="7158" width="8.875" style="11" customWidth="1"/>
    <col min="7159" max="7161" width="7.625" style="11" customWidth="1"/>
    <col min="7162" max="7162" width="8.125" style="11" customWidth="1"/>
    <col min="7163" max="7163" width="7.625" style="11" customWidth="1"/>
    <col min="7164" max="7164" width="9" style="11" customWidth="1"/>
    <col min="7165" max="7410" width="9" style="11"/>
    <col min="7411" max="7411" width="20.125" style="11" customWidth="1"/>
    <col min="7412" max="7412" width="9.625" style="11" customWidth="1"/>
    <col min="7413" max="7413" width="8.625" style="11" customWidth="1"/>
    <col min="7414" max="7414" width="8.875" style="11" customWidth="1"/>
    <col min="7415" max="7417" width="7.625" style="11" customWidth="1"/>
    <col min="7418" max="7418" width="8.125" style="11" customWidth="1"/>
    <col min="7419" max="7419" width="7.625" style="11" customWidth="1"/>
    <col min="7420" max="7420" width="9" style="11" customWidth="1"/>
    <col min="7421" max="7666" width="9" style="11"/>
    <col min="7667" max="7667" width="20.125" style="11" customWidth="1"/>
    <col min="7668" max="7668" width="9.625" style="11" customWidth="1"/>
    <col min="7669" max="7669" width="8.625" style="11" customWidth="1"/>
    <col min="7670" max="7670" width="8.875" style="11" customWidth="1"/>
    <col min="7671" max="7673" width="7.625" style="11" customWidth="1"/>
    <col min="7674" max="7674" width="8.125" style="11" customWidth="1"/>
    <col min="7675" max="7675" width="7.625" style="11" customWidth="1"/>
    <col min="7676" max="7676" width="9" style="11" customWidth="1"/>
    <col min="7677" max="7922" width="9" style="11"/>
    <col min="7923" max="7923" width="20.125" style="11" customWidth="1"/>
    <col min="7924" max="7924" width="9.625" style="11" customWidth="1"/>
    <col min="7925" max="7925" width="8.625" style="11" customWidth="1"/>
    <col min="7926" max="7926" width="8.875" style="11" customWidth="1"/>
    <col min="7927" max="7929" width="7.625" style="11" customWidth="1"/>
    <col min="7930" max="7930" width="8.125" style="11" customWidth="1"/>
    <col min="7931" max="7931" width="7.625" style="11" customWidth="1"/>
    <col min="7932" max="7932" width="9" style="11" customWidth="1"/>
    <col min="7933" max="8178" width="9" style="11"/>
    <col min="8179" max="8179" width="20.125" style="11" customWidth="1"/>
    <col min="8180" max="8180" width="9.625" style="11" customWidth="1"/>
    <col min="8181" max="8181" width="8.625" style="11" customWidth="1"/>
    <col min="8182" max="8182" width="8.875" style="11" customWidth="1"/>
    <col min="8183" max="8185" width="7.625" style="11" customWidth="1"/>
    <col min="8186" max="8186" width="8.125" style="11" customWidth="1"/>
    <col min="8187" max="8187" width="7.625" style="11" customWidth="1"/>
    <col min="8188" max="8188" width="9" style="11" customWidth="1"/>
    <col min="8189" max="8434" width="9" style="11"/>
    <col min="8435" max="8435" width="20.125" style="11" customWidth="1"/>
    <col min="8436" max="8436" width="9.625" style="11" customWidth="1"/>
    <col min="8437" max="8437" width="8.625" style="11" customWidth="1"/>
    <col min="8438" max="8438" width="8.875" style="11" customWidth="1"/>
    <col min="8439" max="8441" width="7.625" style="11" customWidth="1"/>
    <col min="8442" max="8442" width="8.125" style="11" customWidth="1"/>
    <col min="8443" max="8443" width="7.625" style="11" customWidth="1"/>
    <col min="8444" max="8444" width="9" style="11" customWidth="1"/>
    <col min="8445" max="8690" width="9" style="11"/>
    <col min="8691" max="8691" width="20.125" style="11" customWidth="1"/>
    <col min="8692" max="8692" width="9.625" style="11" customWidth="1"/>
    <col min="8693" max="8693" width="8.625" style="11" customWidth="1"/>
    <col min="8694" max="8694" width="8.875" style="11" customWidth="1"/>
    <col min="8695" max="8697" width="7.625" style="11" customWidth="1"/>
    <col min="8698" max="8698" width="8.125" style="11" customWidth="1"/>
    <col min="8699" max="8699" width="7.625" style="11" customWidth="1"/>
    <col min="8700" max="8700" width="9" style="11" customWidth="1"/>
    <col min="8701" max="8946" width="9" style="11"/>
    <col min="8947" max="8947" width="20.125" style="11" customWidth="1"/>
    <col min="8948" max="8948" width="9.625" style="11" customWidth="1"/>
    <col min="8949" max="8949" width="8.625" style="11" customWidth="1"/>
    <col min="8950" max="8950" width="8.875" style="11" customWidth="1"/>
    <col min="8951" max="8953" width="7.625" style="11" customWidth="1"/>
    <col min="8954" max="8954" width="8.125" style="11" customWidth="1"/>
    <col min="8955" max="8955" width="7.625" style="11" customWidth="1"/>
    <col min="8956" max="8956" width="9" style="11" customWidth="1"/>
    <col min="8957" max="9202" width="9" style="11"/>
    <col min="9203" max="9203" width="20.125" style="11" customWidth="1"/>
    <col min="9204" max="9204" width="9.625" style="11" customWidth="1"/>
    <col min="9205" max="9205" width="8.625" style="11" customWidth="1"/>
    <col min="9206" max="9206" width="8.875" style="11" customWidth="1"/>
    <col min="9207" max="9209" width="7.625" style="11" customWidth="1"/>
    <col min="9210" max="9210" width="8.125" style="11" customWidth="1"/>
    <col min="9211" max="9211" width="7.625" style="11" customWidth="1"/>
    <col min="9212" max="9212" width="9" style="11" customWidth="1"/>
    <col min="9213" max="9458" width="9" style="11"/>
    <col min="9459" max="9459" width="20.125" style="11" customWidth="1"/>
    <col min="9460" max="9460" width="9.625" style="11" customWidth="1"/>
    <col min="9461" max="9461" width="8.625" style="11" customWidth="1"/>
    <col min="9462" max="9462" width="8.875" style="11" customWidth="1"/>
    <col min="9463" max="9465" width="7.625" style="11" customWidth="1"/>
    <col min="9466" max="9466" width="8.125" style="11" customWidth="1"/>
    <col min="9467" max="9467" width="7.625" style="11" customWidth="1"/>
    <col min="9468" max="9468" width="9" style="11" customWidth="1"/>
    <col min="9469" max="9714" width="9" style="11"/>
    <col min="9715" max="9715" width="20.125" style="11" customWidth="1"/>
    <col min="9716" max="9716" width="9.625" style="11" customWidth="1"/>
    <col min="9717" max="9717" width="8.625" style="11" customWidth="1"/>
    <col min="9718" max="9718" width="8.875" style="11" customWidth="1"/>
    <col min="9719" max="9721" width="7.625" style="11" customWidth="1"/>
    <col min="9722" max="9722" width="8.125" style="11" customWidth="1"/>
    <col min="9723" max="9723" width="7.625" style="11" customWidth="1"/>
    <col min="9724" max="9724" width="9" style="11" customWidth="1"/>
    <col min="9725" max="9970" width="9" style="11"/>
    <col min="9971" max="9971" width="20.125" style="11" customWidth="1"/>
    <col min="9972" max="9972" width="9.625" style="11" customWidth="1"/>
    <col min="9973" max="9973" width="8.625" style="11" customWidth="1"/>
    <col min="9974" max="9974" width="8.875" style="11" customWidth="1"/>
    <col min="9975" max="9977" width="7.625" style="11" customWidth="1"/>
    <col min="9978" max="9978" width="8.125" style="11" customWidth="1"/>
    <col min="9979" max="9979" width="7.625" style="11" customWidth="1"/>
    <col min="9980" max="9980" width="9" style="11" customWidth="1"/>
    <col min="9981" max="10226" width="9" style="11"/>
    <col min="10227" max="10227" width="20.125" style="11" customWidth="1"/>
    <col min="10228" max="10228" width="9.625" style="11" customWidth="1"/>
    <col min="10229" max="10229" width="8.625" style="11" customWidth="1"/>
    <col min="10230" max="10230" width="8.875" style="11" customWidth="1"/>
    <col min="10231" max="10233" width="7.625" style="11" customWidth="1"/>
    <col min="10234" max="10234" width="8.125" style="11" customWidth="1"/>
    <col min="10235" max="10235" width="7.625" style="11" customWidth="1"/>
    <col min="10236" max="10236" width="9" style="11" customWidth="1"/>
    <col min="10237" max="10482" width="9" style="11"/>
    <col min="10483" max="10483" width="20.125" style="11" customWidth="1"/>
    <col min="10484" max="10484" width="9.625" style="11" customWidth="1"/>
    <col min="10485" max="10485" width="8.625" style="11" customWidth="1"/>
    <col min="10486" max="10486" width="8.875" style="11" customWidth="1"/>
    <col min="10487" max="10489" width="7.625" style="11" customWidth="1"/>
    <col min="10490" max="10490" width="8.125" style="11" customWidth="1"/>
    <col min="10491" max="10491" width="7.625" style="11" customWidth="1"/>
    <col min="10492" max="10492" width="9" style="11" customWidth="1"/>
    <col min="10493" max="10738" width="9" style="11"/>
    <col min="10739" max="10739" width="20.125" style="11" customWidth="1"/>
    <col min="10740" max="10740" width="9.625" style="11" customWidth="1"/>
    <col min="10741" max="10741" width="8.625" style="11" customWidth="1"/>
    <col min="10742" max="10742" width="8.875" style="11" customWidth="1"/>
    <col min="10743" max="10745" width="7.625" style="11" customWidth="1"/>
    <col min="10746" max="10746" width="8.125" style="11" customWidth="1"/>
    <col min="10747" max="10747" width="7.625" style="11" customWidth="1"/>
    <col min="10748" max="10748" width="9" style="11" customWidth="1"/>
    <col min="10749" max="10994" width="9" style="11"/>
    <col min="10995" max="10995" width="20.125" style="11" customWidth="1"/>
    <col min="10996" max="10996" width="9.625" style="11" customWidth="1"/>
    <col min="10997" max="10997" width="8.625" style="11" customWidth="1"/>
    <col min="10998" max="10998" width="8.875" style="11" customWidth="1"/>
    <col min="10999" max="11001" width="7.625" style="11" customWidth="1"/>
    <col min="11002" max="11002" width="8.125" style="11" customWidth="1"/>
    <col min="11003" max="11003" width="7.625" style="11" customWidth="1"/>
    <col min="11004" max="11004" width="9" style="11" customWidth="1"/>
    <col min="11005" max="11250" width="9" style="11"/>
    <col min="11251" max="11251" width="20.125" style="11" customWidth="1"/>
    <col min="11252" max="11252" width="9.625" style="11" customWidth="1"/>
    <col min="11253" max="11253" width="8.625" style="11" customWidth="1"/>
    <col min="11254" max="11254" width="8.875" style="11" customWidth="1"/>
    <col min="11255" max="11257" width="7.625" style="11" customWidth="1"/>
    <col min="11258" max="11258" width="8.125" style="11" customWidth="1"/>
    <col min="11259" max="11259" width="7.625" style="11" customWidth="1"/>
    <col min="11260" max="11260" width="9" style="11" customWidth="1"/>
    <col min="11261" max="11506" width="9" style="11"/>
    <col min="11507" max="11507" width="20.125" style="11" customWidth="1"/>
    <col min="11508" max="11508" width="9.625" style="11" customWidth="1"/>
    <col min="11509" max="11509" width="8.625" style="11" customWidth="1"/>
    <col min="11510" max="11510" width="8.875" style="11" customWidth="1"/>
    <col min="11511" max="11513" width="7.625" style="11" customWidth="1"/>
    <col min="11514" max="11514" width="8.125" style="11" customWidth="1"/>
    <col min="11515" max="11515" width="7.625" style="11" customWidth="1"/>
    <col min="11516" max="11516" width="9" style="11" customWidth="1"/>
    <col min="11517" max="11762" width="9" style="11"/>
    <col min="11763" max="11763" width="20.125" style="11" customWidth="1"/>
    <col min="11764" max="11764" width="9.625" style="11" customWidth="1"/>
    <col min="11765" max="11765" width="8.625" style="11" customWidth="1"/>
    <col min="11766" max="11766" width="8.875" style="11" customWidth="1"/>
    <col min="11767" max="11769" width="7.625" style="11" customWidth="1"/>
    <col min="11770" max="11770" width="8.125" style="11" customWidth="1"/>
    <col min="11771" max="11771" width="7.625" style="11" customWidth="1"/>
    <col min="11772" max="11772" width="9" style="11" customWidth="1"/>
    <col min="11773" max="12018" width="9" style="11"/>
    <col min="12019" max="12019" width="20.125" style="11" customWidth="1"/>
    <col min="12020" max="12020" width="9.625" style="11" customWidth="1"/>
    <col min="12021" max="12021" width="8.625" style="11" customWidth="1"/>
    <col min="12022" max="12022" width="8.875" style="11" customWidth="1"/>
    <col min="12023" max="12025" width="7.625" style="11" customWidth="1"/>
    <col min="12026" max="12026" width="8.125" style="11" customWidth="1"/>
    <col min="12027" max="12027" width="7.625" style="11" customWidth="1"/>
    <col min="12028" max="12028" width="9" style="11" customWidth="1"/>
    <col min="12029" max="12274" width="9" style="11"/>
    <col min="12275" max="12275" width="20.125" style="11" customWidth="1"/>
    <col min="12276" max="12276" width="9.625" style="11" customWidth="1"/>
    <col min="12277" max="12277" width="8.625" style="11" customWidth="1"/>
    <col min="12278" max="12278" width="8.875" style="11" customWidth="1"/>
    <col min="12279" max="12281" width="7.625" style="11" customWidth="1"/>
    <col min="12282" max="12282" width="8.125" style="11" customWidth="1"/>
    <col min="12283" max="12283" width="7.625" style="11" customWidth="1"/>
    <col min="12284" max="12284" width="9" style="11" customWidth="1"/>
    <col min="12285" max="12530" width="9" style="11"/>
    <col min="12531" max="12531" width="20.125" style="11" customWidth="1"/>
    <col min="12532" max="12532" width="9.625" style="11" customWidth="1"/>
    <col min="12533" max="12533" width="8.625" style="11" customWidth="1"/>
    <col min="12534" max="12534" width="8.875" style="11" customWidth="1"/>
    <col min="12535" max="12537" width="7.625" style="11" customWidth="1"/>
    <col min="12538" max="12538" width="8.125" style="11" customWidth="1"/>
    <col min="12539" max="12539" width="7.625" style="11" customWidth="1"/>
    <col min="12540" max="12540" width="9" style="11" customWidth="1"/>
    <col min="12541" max="12786" width="9" style="11"/>
    <col min="12787" max="12787" width="20.125" style="11" customWidth="1"/>
    <col min="12788" max="12788" width="9.625" style="11" customWidth="1"/>
    <col min="12789" max="12789" width="8.625" style="11" customWidth="1"/>
    <col min="12790" max="12790" width="8.875" style="11" customWidth="1"/>
    <col min="12791" max="12793" width="7.625" style="11" customWidth="1"/>
    <col min="12794" max="12794" width="8.125" style="11" customWidth="1"/>
    <col min="12795" max="12795" width="7.625" style="11" customWidth="1"/>
    <col min="12796" max="12796" width="9" style="11" customWidth="1"/>
    <col min="12797" max="13042" width="9" style="11"/>
    <col min="13043" max="13043" width="20.125" style="11" customWidth="1"/>
    <col min="13044" max="13044" width="9.625" style="11" customWidth="1"/>
    <col min="13045" max="13045" width="8.625" style="11" customWidth="1"/>
    <col min="13046" max="13046" width="8.875" style="11" customWidth="1"/>
    <col min="13047" max="13049" width="7.625" style="11" customWidth="1"/>
    <col min="13050" max="13050" width="8.125" style="11" customWidth="1"/>
    <col min="13051" max="13051" width="7.625" style="11" customWidth="1"/>
    <col min="13052" max="13052" width="9" style="11" customWidth="1"/>
    <col min="13053" max="13298" width="9" style="11"/>
    <col min="13299" max="13299" width="20.125" style="11" customWidth="1"/>
    <col min="13300" max="13300" width="9.625" style="11" customWidth="1"/>
    <col min="13301" max="13301" width="8.625" style="11" customWidth="1"/>
    <col min="13302" max="13302" width="8.875" style="11" customWidth="1"/>
    <col min="13303" max="13305" width="7.625" style="11" customWidth="1"/>
    <col min="13306" max="13306" width="8.125" style="11" customWidth="1"/>
    <col min="13307" max="13307" width="7.625" style="11" customWidth="1"/>
    <col min="13308" max="13308" width="9" style="11" customWidth="1"/>
    <col min="13309" max="13554" width="9" style="11"/>
    <col min="13555" max="13555" width="20.125" style="11" customWidth="1"/>
    <col min="13556" max="13556" width="9.625" style="11" customWidth="1"/>
    <col min="13557" max="13557" width="8.625" style="11" customWidth="1"/>
    <col min="13558" max="13558" width="8.875" style="11" customWidth="1"/>
    <col min="13559" max="13561" width="7.625" style="11" customWidth="1"/>
    <col min="13562" max="13562" width="8.125" style="11" customWidth="1"/>
    <col min="13563" max="13563" width="7.625" style="11" customWidth="1"/>
    <col min="13564" max="13564" width="9" style="11" customWidth="1"/>
    <col min="13565" max="13810" width="9" style="11"/>
    <col min="13811" max="13811" width="20.125" style="11" customWidth="1"/>
    <col min="13812" max="13812" width="9.625" style="11" customWidth="1"/>
    <col min="13813" max="13813" width="8.625" style="11" customWidth="1"/>
    <col min="13814" max="13814" width="8.875" style="11" customWidth="1"/>
    <col min="13815" max="13817" width="7.625" style="11" customWidth="1"/>
    <col min="13818" max="13818" width="8.125" style="11" customWidth="1"/>
    <col min="13819" max="13819" width="7.625" style="11" customWidth="1"/>
    <col min="13820" max="13820" width="9" style="11" customWidth="1"/>
    <col min="13821" max="14066" width="9" style="11"/>
    <col min="14067" max="14067" width="20.125" style="11" customWidth="1"/>
    <col min="14068" max="14068" width="9.625" style="11" customWidth="1"/>
    <col min="14069" max="14069" width="8.625" style="11" customWidth="1"/>
    <col min="14070" max="14070" width="8.875" style="11" customWidth="1"/>
    <col min="14071" max="14073" width="7.625" style="11" customWidth="1"/>
    <col min="14074" max="14074" width="8.125" style="11" customWidth="1"/>
    <col min="14075" max="14075" width="7.625" style="11" customWidth="1"/>
    <col min="14076" max="14076" width="9" style="11" customWidth="1"/>
    <col min="14077" max="14322" width="9" style="11"/>
    <col min="14323" max="14323" width="20.125" style="11" customWidth="1"/>
    <col min="14324" max="14324" width="9.625" style="11" customWidth="1"/>
    <col min="14325" max="14325" width="8.625" style="11" customWidth="1"/>
    <col min="14326" max="14326" width="8.875" style="11" customWidth="1"/>
    <col min="14327" max="14329" width="7.625" style="11" customWidth="1"/>
    <col min="14330" max="14330" width="8.125" style="11" customWidth="1"/>
    <col min="14331" max="14331" width="7.625" style="11" customWidth="1"/>
    <col min="14332" max="14332" width="9" style="11" customWidth="1"/>
    <col min="14333" max="14578" width="9" style="11"/>
    <col min="14579" max="14579" width="20.125" style="11" customWidth="1"/>
    <col min="14580" max="14580" width="9.625" style="11" customWidth="1"/>
    <col min="14581" max="14581" width="8.625" style="11" customWidth="1"/>
    <col min="14582" max="14582" width="8.875" style="11" customWidth="1"/>
    <col min="14583" max="14585" width="7.625" style="11" customWidth="1"/>
    <col min="14586" max="14586" width="8.125" style="11" customWidth="1"/>
    <col min="14587" max="14587" width="7.625" style="11" customWidth="1"/>
    <col min="14588" max="14588" width="9" style="11" customWidth="1"/>
    <col min="14589" max="14834" width="9" style="11"/>
    <col min="14835" max="14835" width="20.125" style="11" customWidth="1"/>
    <col min="14836" max="14836" width="9.625" style="11" customWidth="1"/>
    <col min="14837" max="14837" width="8.625" style="11" customWidth="1"/>
    <col min="14838" max="14838" width="8.875" style="11" customWidth="1"/>
    <col min="14839" max="14841" width="7.625" style="11" customWidth="1"/>
    <col min="14842" max="14842" width="8.125" style="11" customWidth="1"/>
    <col min="14843" max="14843" width="7.625" style="11" customWidth="1"/>
    <col min="14844" max="14844" width="9" style="11" customWidth="1"/>
    <col min="14845" max="15090" width="9" style="11"/>
    <col min="15091" max="15091" width="20.125" style="11" customWidth="1"/>
    <col min="15092" max="15092" width="9.625" style="11" customWidth="1"/>
    <col min="15093" max="15093" width="8.625" style="11" customWidth="1"/>
    <col min="15094" max="15094" width="8.875" style="11" customWidth="1"/>
    <col min="15095" max="15097" width="7.625" style="11" customWidth="1"/>
    <col min="15098" max="15098" width="8.125" style="11" customWidth="1"/>
    <col min="15099" max="15099" width="7.625" style="11" customWidth="1"/>
    <col min="15100" max="15100" width="9" style="11" customWidth="1"/>
    <col min="15101" max="15346" width="9" style="11"/>
    <col min="15347" max="15347" width="20.125" style="11" customWidth="1"/>
    <col min="15348" max="15348" width="9.625" style="11" customWidth="1"/>
    <col min="15349" max="15349" width="8.625" style="11" customWidth="1"/>
    <col min="15350" max="15350" width="8.875" style="11" customWidth="1"/>
    <col min="15351" max="15353" width="7.625" style="11" customWidth="1"/>
    <col min="15354" max="15354" width="8.125" style="11" customWidth="1"/>
    <col min="15355" max="15355" width="7.625" style="11" customWidth="1"/>
    <col min="15356" max="15356" width="9" style="11" customWidth="1"/>
    <col min="15357" max="15602" width="9" style="11"/>
    <col min="15603" max="15603" width="20.125" style="11" customWidth="1"/>
    <col min="15604" max="15604" width="9.625" style="11" customWidth="1"/>
    <col min="15605" max="15605" width="8.625" style="11" customWidth="1"/>
    <col min="15606" max="15606" width="8.875" style="11" customWidth="1"/>
    <col min="15607" max="15609" width="7.625" style="11" customWidth="1"/>
    <col min="15610" max="15610" width="8.125" style="11" customWidth="1"/>
    <col min="15611" max="15611" width="7.625" style="11" customWidth="1"/>
    <col min="15612" max="15612" width="9" style="11" customWidth="1"/>
    <col min="15613" max="15858" width="9" style="11"/>
    <col min="15859" max="15859" width="20.125" style="11" customWidth="1"/>
    <col min="15860" max="15860" width="9.625" style="11" customWidth="1"/>
    <col min="15861" max="15861" width="8.625" style="11" customWidth="1"/>
    <col min="15862" max="15862" width="8.875" style="11" customWidth="1"/>
    <col min="15863" max="15865" width="7.625" style="11" customWidth="1"/>
    <col min="15866" max="15866" width="8.125" style="11" customWidth="1"/>
    <col min="15867" max="15867" width="7.625" style="11" customWidth="1"/>
    <col min="15868" max="15868" width="9" style="11" customWidth="1"/>
    <col min="15869" max="16114" width="9" style="11"/>
    <col min="16115" max="16115" width="20.125" style="11" customWidth="1"/>
    <col min="16116" max="16116" width="9.625" style="11" customWidth="1"/>
    <col min="16117" max="16117" width="8.625" style="11" customWidth="1"/>
    <col min="16118" max="16118" width="8.875" style="11" customWidth="1"/>
    <col min="16119" max="16121" width="7.625" style="11" customWidth="1"/>
    <col min="16122" max="16122" width="8.125" style="11" customWidth="1"/>
    <col min="16123" max="16123" width="7.625" style="11" customWidth="1"/>
    <col min="16124" max="16124" width="9" style="11" customWidth="1"/>
    <col min="16125" max="16384" width="9" style="11"/>
  </cols>
  <sheetData>
    <row r="1" spans="1:8" s="116" customFormat="1" ht="18.75" customHeight="1">
      <c r="A1" s="116" t="s">
        <v>246</v>
      </c>
      <c r="B1" s="117"/>
    </row>
    <row r="2" spans="1:8" ht="45" customHeight="1">
      <c r="A2" s="235" t="s">
        <v>399</v>
      </c>
      <c r="B2" s="235"/>
      <c r="C2" s="235"/>
      <c r="D2" s="235"/>
    </row>
    <row r="3" spans="1:8" s="116" customFormat="1" ht="18.75" customHeight="1">
      <c r="B3" s="117"/>
      <c r="D3" s="95" t="s">
        <v>32</v>
      </c>
    </row>
    <row r="4" spans="1:8" s="116" customFormat="1" ht="37.5" customHeight="1">
      <c r="A4" s="16" t="s">
        <v>258</v>
      </c>
      <c r="B4" s="33" t="s">
        <v>31</v>
      </c>
      <c r="C4" s="43" t="s">
        <v>599</v>
      </c>
      <c r="D4" s="43" t="s">
        <v>600</v>
      </c>
      <c r="E4" s="116" t="s">
        <v>711</v>
      </c>
      <c r="F4" s="116" t="s">
        <v>712</v>
      </c>
      <c r="G4" s="116" t="s">
        <v>633</v>
      </c>
    </row>
    <row r="5" spans="1:8" s="122" customFormat="1" ht="18.75" customHeight="1">
      <c r="A5" s="120" t="s">
        <v>355</v>
      </c>
      <c r="B5" s="105">
        <v>146972</v>
      </c>
      <c r="C5" s="72">
        <v>109025</v>
      </c>
      <c r="D5" s="73">
        <f>B5/C5*100</f>
        <v>134.80000000000001</v>
      </c>
      <c r="E5" s="121">
        <f>SUM(E6:E20)</f>
        <v>142064</v>
      </c>
      <c r="F5" s="121">
        <f t="shared" ref="F5:G5" si="0">SUM(F6:F20)</f>
        <v>4908</v>
      </c>
      <c r="G5" s="121">
        <f t="shared" si="0"/>
        <v>146972</v>
      </c>
    </row>
    <row r="6" spans="1:8" s="116" customFormat="1" ht="18.75" customHeight="1">
      <c r="A6" s="17" t="s">
        <v>282</v>
      </c>
      <c r="B6" s="54">
        <v>16376</v>
      </c>
      <c r="C6" s="54">
        <v>14682</v>
      </c>
      <c r="D6" s="55">
        <f t="shared" ref="D6:D20" si="1">B6/C6*100</f>
        <v>111.5</v>
      </c>
      <c r="E6" s="118">
        <v>16184</v>
      </c>
      <c r="F6" s="118">
        <v>192</v>
      </c>
      <c r="G6" s="118">
        <f t="shared" ref="G6:G20" si="2">SUM(E6:F6)</f>
        <v>16376</v>
      </c>
      <c r="H6" s="119"/>
    </row>
    <row r="7" spans="1:8" s="116" customFormat="1" ht="18.75" customHeight="1">
      <c r="A7" s="17" t="s">
        <v>283</v>
      </c>
      <c r="B7" s="54">
        <v>13563</v>
      </c>
      <c r="C7" s="54">
        <f>5831+6009</f>
        <v>11840</v>
      </c>
      <c r="D7" s="55">
        <f t="shared" si="1"/>
        <v>114.6</v>
      </c>
      <c r="E7" s="118">
        <v>13272</v>
      </c>
      <c r="F7" s="118">
        <v>291</v>
      </c>
      <c r="G7" s="118">
        <f t="shared" si="2"/>
        <v>13563</v>
      </c>
      <c r="H7" s="119"/>
    </row>
    <row r="8" spans="1:8" s="116" customFormat="1" ht="18.75" customHeight="1">
      <c r="A8" s="17" t="s">
        <v>285</v>
      </c>
      <c r="B8" s="54">
        <v>530</v>
      </c>
      <c r="C8" s="54">
        <f>418+24</f>
        <v>442</v>
      </c>
      <c r="D8" s="55">
        <f t="shared" si="1"/>
        <v>119.9</v>
      </c>
      <c r="E8" s="118">
        <v>502</v>
      </c>
      <c r="F8" s="118">
        <v>28</v>
      </c>
      <c r="G8" s="118">
        <f t="shared" si="2"/>
        <v>530</v>
      </c>
      <c r="H8" s="119"/>
    </row>
    <row r="9" spans="1:8" s="116" customFormat="1" ht="18.75" customHeight="1">
      <c r="A9" s="17" t="s">
        <v>286</v>
      </c>
      <c r="B9" s="54">
        <v>0</v>
      </c>
      <c r="C9" s="54">
        <v>0</v>
      </c>
      <c r="D9" s="55"/>
      <c r="E9" s="118">
        <v>0</v>
      </c>
      <c r="F9" s="118"/>
      <c r="G9" s="118">
        <f t="shared" si="2"/>
        <v>0</v>
      </c>
      <c r="H9" s="119"/>
    </row>
    <row r="10" spans="1:8" s="116" customFormat="1" ht="18.75" customHeight="1">
      <c r="A10" s="17" t="s">
        <v>287</v>
      </c>
      <c r="B10" s="54">
        <v>64809</v>
      </c>
      <c r="C10" s="54">
        <v>59325</v>
      </c>
      <c r="D10" s="55">
        <f t="shared" si="1"/>
        <v>109.2</v>
      </c>
      <c r="E10" s="118">
        <v>63954</v>
      </c>
      <c r="F10" s="118">
        <v>855</v>
      </c>
      <c r="G10" s="118">
        <f t="shared" si="2"/>
        <v>64809</v>
      </c>
      <c r="H10" s="119"/>
    </row>
    <row r="11" spans="1:8" s="116" customFormat="1" ht="18.75" customHeight="1">
      <c r="A11" s="17" t="s">
        <v>288</v>
      </c>
      <c r="B11" s="54">
        <v>5299</v>
      </c>
      <c r="C11" s="54">
        <v>1814</v>
      </c>
      <c r="D11" s="55">
        <f t="shared" si="1"/>
        <v>292.10000000000002</v>
      </c>
      <c r="E11" s="118">
        <v>1757</v>
      </c>
      <c r="F11" s="118">
        <v>3542</v>
      </c>
      <c r="G11" s="118">
        <f t="shared" si="2"/>
        <v>5299</v>
      </c>
      <c r="H11" s="119"/>
    </row>
    <row r="12" spans="1:8" s="116" customFormat="1" ht="18.75" customHeight="1">
      <c r="A12" s="17" t="s">
        <v>289</v>
      </c>
      <c r="B12" s="54">
        <v>13082</v>
      </c>
      <c r="C12" s="54">
        <v>12</v>
      </c>
      <c r="D12" s="55">
        <f t="shared" si="1"/>
        <v>109016.7</v>
      </c>
      <c r="E12" s="118">
        <v>13082</v>
      </c>
      <c r="F12" s="118"/>
      <c r="G12" s="118">
        <f t="shared" si="2"/>
        <v>13082</v>
      </c>
      <c r="H12" s="119"/>
    </row>
    <row r="13" spans="1:8" s="116" customFormat="1" ht="18.75" customHeight="1">
      <c r="A13" s="17" t="s">
        <v>290</v>
      </c>
      <c r="B13" s="54">
        <v>0</v>
      </c>
      <c r="C13" s="54">
        <v>0</v>
      </c>
      <c r="D13" s="55"/>
      <c r="E13" s="118">
        <v>0</v>
      </c>
      <c r="F13" s="118"/>
      <c r="G13" s="118">
        <f t="shared" si="2"/>
        <v>0</v>
      </c>
      <c r="H13" s="119"/>
    </row>
    <row r="14" spans="1:8" s="116" customFormat="1" ht="18.75" customHeight="1">
      <c r="A14" s="17" t="s">
        <v>291</v>
      </c>
      <c r="B14" s="54">
        <v>10286</v>
      </c>
      <c r="C14" s="54">
        <f>9015+2492</f>
        <v>11507</v>
      </c>
      <c r="D14" s="55">
        <f t="shared" si="1"/>
        <v>89.4</v>
      </c>
      <c r="E14" s="118">
        <v>10286</v>
      </c>
      <c r="F14" s="118"/>
      <c r="G14" s="118">
        <f t="shared" si="2"/>
        <v>10286</v>
      </c>
      <c r="H14" s="119"/>
    </row>
    <row r="15" spans="1:8" s="116" customFormat="1" ht="18.75" customHeight="1">
      <c r="A15" s="17" t="s">
        <v>292</v>
      </c>
      <c r="B15" s="54">
        <v>13578</v>
      </c>
      <c r="C15" s="54">
        <v>0</v>
      </c>
      <c r="D15" s="55"/>
      <c r="E15" s="118">
        <v>13578</v>
      </c>
      <c r="F15" s="118"/>
      <c r="G15" s="118">
        <f t="shared" si="2"/>
        <v>13578</v>
      </c>
      <c r="H15" s="119"/>
    </row>
    <row r="16" spans="1:8" s="116" customFormat="1" ht="18.75" customHeight="1">
      <c r="A16" s="17" t="s">
        <v>293</v>
      </c>
      <c r="B16" s="54">
        <v>8589</v>
      </c>
      <c r="C16" s="54">
        <v>8382</v>
      </c>
      <c r="D16" s="55">
        <f t="shared" si="1"/>
        <v>102.5</v>
      </c>
      <c r="E16" s="118">
        <v>8589</v>
      </c>
      <c r="F16" s="118"/>
      <c r="G16" s="118">
        <f t="shared" si="2"/>
        <v>8589</v>
      </c>
      <c r="H16" s="119"/>
    </row>
    <row r="17" spans="1:8" s="116" customFormat="1" ht="18.75" customHeight="1">
      <c r="A17" s="17" t="s">
        <v>294</v>
      </c>
      <c r="B17" s="54">
        <v>0</v>
      </c>
      <c r="C17" s="54">
        <v>165</v>
      </c>
      <c r="D17" s="55">
        <f t="shared" si="1"/>
        <v>0</v>
      </c>
      <c r="E17" s="118">
        <v>0</v>
      </c>
      <c r="F17" s="118"/>
      <c r="G17" s="118">
        <f t="shared" si="2"/>
        <v>0</v>
      </c>
      <c r="H17" s="119"/>
    </row>
    <row r="18" spans="1:8" s="116" customFormat="1" ht="18.75" customHeight="1">
      <c r="A18" s="17" t="s">
        <v>295</v>
      </c>
      <c r="B18" s="54">
        <v>0</v>
      </c>
      <c r="C18" s="54">
        <v>0</v>
      </c>
      <c r="D18" s="55"/>
      <c r="E18" s="118">
        <v>0</v>
      </c>
      <c r="F18" s="118"/>
      <c r="G18" s="118">
        <f t="shared" si="2"/>
        <v>0</v>
      </c>
      <c r="H18" s="119"/>
    </row>
    <row r="19" spans="1:8" s="116" customFormat="1" ht="18.75" customHeight="1">
      <c r="A19" s="17" t="s">
        <v>296</v>
      </c>
      <c r="B19" s="54">
        <v>860</v>
      </c>
      <c r="C19" s="54">
        <v>800</v>
      </c>
      <c r="D19" s="55">
        <f t="shared" si="1"/>
        <v>107.5</v>
      </c>
      <c r="E19" s="118">
        <v>860</v>
      </c>
      <c r="F19" s="118"/>
      <c r="G19" s="118">
        <f t="shared" si="2"/>
        <v>860</v>
      </c>
      <c r="H19" s="119"/>
    </row>
    <row r="20" spans="1:8" s="116" customFormat="1" ht="18.75" customHeight="1">
      <c r="A20" s="17" t="s">
        <v>297</v>
      </c>
      <c r="B20" s="54">
        <v>0</v>
      </c>
      <c r="C20" s="54">
        <v>56</v>
      </c>
      <c r="D20" s="55">
        <f t="shared" si="1"/>
        <v>0</v>
      </c>
      <c r="E20" s="118">
        <v>0</v>
      </c>
      <c r="F20" s="118"/>
      <c r="G20" s="118">
        <f t="shared" si="2"/>
        <v>0</v>
      </c>
      <c r="H20" s="119"/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80"/>
  <sheetViews>
    <sheetView workbookViewId="0">
      <selection activeCell="D9" sqref="D9"/>
    </sheetView>
  </sheetViews>
  <sheetFormatPr defaultColWidth="9" defaultRowHeight="11.25"/>
  <cols>
    <col min="1" max="1" width="45.625" style="12" customWidth="1"/>
    <col min="2" max="3" width="14.5" style="12" customWidth="1"/>
    <col min="4" max="4" width="14.5" style="63" customWidth="1"/>
    <col min="5" max="5" width="23.5" style="12" bestFit="1" customWidth="1"/>
    <col min="6" max="6" width="10.75" style="65" bestFit="1" customWidth="1"/>
    <col min="7" max="16384" width="9" style="12"/>
  </cols>
  <sheetData>
    <row r="1" spans="1:6" s="143" customFormat="1" ht="18.75" customHeight="1">
      <c r="A1" s="143" t="s">
        <v>247</v>
      </c>
      <c r="D1" s="144"/>
      <c r="F1" s="145"/>
    </row>
    <row r="2" spans="1:6" ht="45" customHeight="1">
      <c r="A2" s="236" t="s">
        <v>411</v>
      </c>
      <c r="B2" s="236"/>
      <c r="C2" s="236"/>
      <c r="D2" s="236"/>
    </row>
    <row r="3" spans="1:6" s="143" customFormat="1" ht="18.75" customHeight="1">
      <c r="A3" s="146"/>
      <c r="D3" s="147" t="s">
        <v>248</v>
      </c>
      <c r="F3" s="145"/>
    </row>
    <row r="4" spans="1:6" s="143" customFormat="1" ht="37.5" customHeight="1">
      <c r="A4" s="45" t="s">
        <v>353</v>
      </c>
      <c r="B4" s="33" t="s">
        <v>31</v>
      </c>
      <c r="C4" s="34" t="s">
        <v>599</v>
      </c>
      <c r="D4" s="62" t="s">
        <v>600</v>
      </c>
      <c r="F4" s="145"/>
    </row>
    <row r="5" spans="1:6" s="148" customFormat="1" ht="18.75" customHeight="1">
      <c r="A5" s="123" t="s">
        <v>354</v>
      </c>
      <c r="B5" s="72">
        <v>97935</v>
      </c>
      <c r="C5" s="72">
        <f>100500-6352</f>
        <v>94148</v>
      </c>
      <c r="D5" s="73">
        <f t="shared" ref="D5:D29" si="0">B5/C5*100</f>
        <v>104</v>
      </c>
      <c r="F5" s="149"/>
    </row>
    <row r="6" spans="1:6" s="44" customFormat="1" ht="18.75" customHeight="1">
      <c r="A6" s="124" t="s">
        <v>346</v>
      </c>
      <c r="B6" s="78">
        <f>16184-26</f>
        <v>16158</v>
      </c>
      <c r="C6" s="78">
        <v>14682</v>
      </c>
      <c r="D6" s="79">
        <f t="shared" si="0"/>
        <v>110.1</v>
      </c>
      <c r="F6" s="66"/>
    </row>
    <row r="7" spans="1:6" s="143" customFormat="1" ht="18.75" customHeight="1">
      <c r="A7" s="46" t="s">
        <v>298</v>
      </c>
      <c r="B7" s="4">
        <v>10642</v>
      </c>
      <c r="C7" s="4">
        <v>9229</v>
      </c>
      <c r="D7" s="55">
        <f t="shared" si="0"/>
        <v>115.3</v>
      </c>
      <c r="E7" s="67"/>
      <c r="F7" s="68"/>
    </row>
    <row r="8" spans="1:6" s="143" customFormat="1" ht="18.75" customHeight="1">
      <c r="A8" s="46" t="s">
        <v>299</v>
      </c>
      <c r="B8" s="4">
        <v>1663</v>
      </c>
      <c r="C8" s="4">
        <v>1648</v>
      </c>
      <c r="D8" s="55">
        <f t="shared" si="0"/>
        <v>100.9</v>
      </c>
      <c r="E8" s="67"/>
      <c r="F8" s="68"/>
    </row>
    <row r="9" spans="1:6" s="143" customFormat="1" ht="18.75" customHeight="1">
      <c r="A9" s="46" t="s">
        <v>300</v>
      </c>
      <c r="B9" s="4">
        <v>965</v>
      </c>
      <c r="C9" s="4">
        <v>980</v>
      </c>
      <c r="D9" s="55">
        <f t="shared" si="0"/>
        <v>98.5</v>
      </c>
      <c r="E9" s="67"/>
      <c r="F9" s="68"/>
    </row>
    <row r="10" spans="1:6" s="143" customFormat="1" ht="18.75" customHeight="1">
      <c r="A10" s="46" t="s">
        <v>301</v>
      </c>
      <c r="B10" s="4">
        <f>1080+1808</f>
        <v>2888</v>
      </c>
      <c r="C10" s="4">
        <v>2825</v>
      </c>
      <c r="D10" s="55">
        <f t="shared" si="0"/>
        <v>102.2</v>
      </c>
      <c r="E10" s="67"/>
      <c r="F10" s="68"/>
    </row>
    <row r="11" spans="1:6" s="44" customFormat="1" ht="18.75" customHeight="1">
      <c r="A11" s="124" t="s">
        <v>348</v>
      </c>
      <c r="B11" s="78">
        <f>13272-6144</f>
        <v>7128</v>
      </c>
      <c r="C11" s="78">
        <f>5831-500</f>
        <v>5331</v>
      </c>
      <c r="D11" s="79">
        <f t="shared" si="0"/>
        <v>133.69999999999999</v>
      </c>
      <c r="F11" s="66"/>
    </row>
    <row r="12" spans="1:6" s="143" customFormat="1" ht="18.75" customHeight="1">
      <c r="A12" s="46" t="s">
        <v>302</v>
      </c>
      <c r="B12" s="4">
        <v>3424</v>
      </c>
      <c r="C12" s="4">
        <v>2950</v>
      </c>
      <c r="D12" s="55">
        <f t="shared" si="0"/>
        <v>116.1</v>
      </c>
      <c r="E12" s="67"/>
      <c r="F12" s="68"/>
    </row>
    <row r="13" spans="1:6" s="143" customFormat="1" ht="18.75" customHeight="1">
      <c r="A13" s="46" t="s">
        <v>303</v>
      </c>
      <c r="B13" s="4">
        <v>99</v>
      </c>
      <c r="C13" s="4">
        <v>21</v>
      </c>
      <c r="D13" s="55">
        <f t="shared" si="0"/>
        <v>471.4</v>
      </c>
      <c r="E13" s="67"/>
      <c r="F13" s="68"/>
    </row>
    <row r="14" spans="1:6" s="69" customFormat="1" ht="18.75" customHeight="1">
      <c r="A14" s="46" t="s">
        <v>304</v>
      </c>
      <c r="B14" s="4">
        <v>86</v>
      </c>
      <c r="C14" s="4">
        <v>71</v>
      </c>
      <c r="D14" s="55">
        <f t="shared" si="0"/>
        <v>121.1</v>
      </c>
      <c r="E14" s="67"/>
      <c r="F14" s="68"/>
    </row>
    <row r="15" spans="1:6" s="69" customFormat="1" ht="18.75" customHeight="1">
      <c r="A15" s="46" t="s">
        <v>305</v>
      </c>
      <c r="B15" s="4">
        <v>4</v>
      </c>
      <c r="C15" s="4">
        <v>4</v>
      </c>
      <c r="D15" s="55">
        <f t="shared" si="0"/>
        <v>100</v>
      </c>
      <c r="E15" s="67"/>
      <c r="F15" s="68"/>
    </row>
    <row r="16" spans="1:6" s="69" customFormat="1" ht="18.75" customHeight="1">
      <c r="A16" s="46" t="s">
        <v>306</v>
      </c>
      <c r="B16" s="4">
        <v>2068</v>
      </c>
      <c r="C16" s="4">
        <v>588</v>
      </c>
      <c r="D16" s="55">
        <f t="shared" si="0"/>
        <v>351.7</v>
      </c>
      <c r="E16" s="67"/>
      <c r="F16" s="68"/>
    </row>
    <row r="17" spans="1:6" s="69" customFormat="1" ht="18.75" customHeight="1">
      <c r="A17" s="46" t="s">
        <v>307</v>
      </c>
      <c r="B17" s="4">
        <v>44</v>
      </c>
      <c r="C17" s="4">
        <v>32</v>
      </c>
      <c r="D17" s="55">
        <f t="shared" si="0"/>
        <v>137.5</v>
      </c>
      <c r="E17" s="67"/>
      <c r="F17" s="68"/>
    </row>
    <row r="18" spans="1:6" s="69" customFormat="1" ht="18.75" customHeight="1">
      <c r="A18" s="46" t="s">
        <v>308</v>
      </c>
      <c r="B18" s="4">
        <v>19</v>
      </c>
      <c r="C18" s="4">
        <v>7</v>
      </c>
      <c r="D18" s="55">
        <f t="shared" si="0"/>
        <v>271.39999999999998</v>
      </c>
      <c r="E18" s="67"/>
      <c r="F18" s="68"/>
    </row>
    <row r="19" spans="1:6" s="69" customFormat="1" ht="18.75" customHeight="1">
      <c r="A19" s="46" t="s">
        <v>309</v>
      </c>
      <c r="B19" s="4">
        <v>80</v>
      </c>
      <c r="C19" s="4">
        <v>117</v>
      </c>
      <c r="D19" s="55">
        <f t="shared" si="0"/>
        <v>68.400000000000006</v>
      </c>
      <c r="E19" s="67"/>
      <c r="F19" s="68"/>
    </row>
    <row r="20" spans="1:6" s="69" customFormat="1" ht="18.75" customHeight="1">
      <c r="A20" s="46" t="s">
        <v>310</v>
      </c>
      <c r="B20" s="4">
        <v>340</v>
      </c>
      <c r="C20" s="4">
        <v>217</v>
      </c>
      <c r="D20" s="55">
        <f t="shared" si="0"/>
        <v>156.69999999999999</v>
      </c>
      <c r="E20" s="67"/>
      <c r="F20" s="68"/>
    </row>
    <row r="21" spans="1:6" s="69" customFormat="1" ht="18.75" customHeight="1">
      <c r="A21" s="46" t="s">
        <v>347</v>
      </c>
      <c r="B21" s="4">
        <f>1453-489</f>
        <v>964</v>
      </c>
      <c r="C21" s="4">
        <f>1824-500</f>
        <v>1324</v>
      </c>
      <c r="D21" s="55">
        <f t="shared" si="0"/>
        <v>72.8</v>
      </c>
      <c r="E21" s="67"/>
      <c r="F21" s="68"/>
    </row>
    <row r="22" spans="1:6" s="44" customFormat="1" ht="18.75" customHeight="1">
      <c r="A22" s="124" t="s">
        <v>349</v>
      </c>
      <c r="B22" s="78">
        <f>502-5</f>
        <v>497</v>
      </c>
      <c r="C22" s="78">
        <v>418</v>
      </c>
      <c r="D22" s="79">
        <f t="shared" si="0"/>
        <v>118.9</v>
      </c>
      <c r="E22" s="125"/>
      <c r="F22" s="127"/>
    </row>
    <row r="23" spans="1:6" s="69" customFormat="1" ht="18.75" customHeight="1">
      <c r="A23" s="46" t="s">
        <v>311</v>
      </c>
      <c r="B23" s="4"/>
      <c r="C23" s="4"/>
      <c r="D23" s="55"/>
      <c r="E23" s="67"/>
      <c r="F23" s="68"/>
    </row>
    <row r="24" spans="1:6" s="69" customFormat="1" ht="18.75" customHeight="1">
      <c r="A24" s="46" t="s">
        <v>312</v>
      </c>
      <c r="B24" s="4"/>
      <c r="C24" s="4"/>
      <c r="D24" s="55"/>
      <c r="E24" s="67"/>
      <c r="F24" s="68"/>
    </row>
    <row r="25" spans="1:6" s="69" customFormat="1" ht="18.75" customHeight="1">
      <c r="A25" s="46" t="s">
        <v>313</v>
      </c>
      <c r="B25" s="4">
        <v>21</v>
      </c>
      <c r="C25" s="4"/>
      <c r="D25" s="55"/>
      <c r="E25" s="67"/>
      <c r="F25" s="68"/>
    </row>
    <row r="26" spans="1:6" s="69" customFormat="1" ht="18.75" customHeight="1">
      <c r="A26" s="46" t="s">
        <v>314</v>
      </c>
      <c r="B26" s="4"/>
      <c r="C26" s="4"/>
      <c r="D26" s="55"/>
      <c r="E26" s="67"/>
      <c r="F26" s="68"/>
    </row>
    <row r="27" spans="1:6" s="69" customFormat="1" ht="18.75" customHeight="1">
      <c r="A27" s="46" t="s">
        <v>315</v>
      </c>
      <c r="B27" s="4">
        <v>422</v>
      </c>
      <c r="C27" s="4"/>
      <c r="D27" s="55"/>
      <c r="E27" s="67"/>
      <c r="F27" s="68"/>
    </row>
    <row r="28" spans="1:6" s="69" customFormat="1" ht="18.75" customHeight="1">
      <c r="A28" s="46" t="s">
        <v>316</v>
      </c>
      <c r="B28" s="4">
        <v>15</v>
      </c>
      <c r="C28" s="4"/>
      <c r="D28" s="55"/>
      <c r="E28" s="67"/>
      <c r="F28" s="68"/>
    </row>
    <row r="29" spans="1:6" s="69" customFormat="1" ht="18.75" customHeight="1">
      <c r="A29" s="46" t="s">
        <v>275</v>
      </c>
      <c r="B29" s="4">
        <v>39</v>
      </c>
      <c r="C29" s="4">
        <v>418</v>
      </c>
      <c r="D29" s="55">
        <f t="shared" si="0"/>
        <v>9.3000000000000007</v>
      </c>
      <c r="E29" s="67"/>
      <c r="F29" s="68"/>
    </row>
    <row r="30" spans="1:6" s="44" customFormat="1" ht="18.75" customHeight="1">
      <c r="A30" s="124" t="s">
        <v>350</v>
      </c>
      <c r="B30" s="78">
        <v>0</v>
      </c>
      <c r="C30" s="78">
        <v>0</v>
      </c>
      <c r="D30" s="79"/>
      <c r="E30" s="125"/>
      <c r="F30" s="126"/>
    </row>
    <row r="31" spans="1:6" s="69" customFormat="1" ht="18.75" customHeight="1">
      <c r="A31" s="46" t="s">
        <v>311</v>
      </c>
      <c r="B31" s="4"/>
      <c r="C31" s="4"/>
      <c r="D31" s="55"/>
      <c r="E31" s="67"/>
      <c r="F31" s="68"/>
    </row>
    <row r="32" spans="1:6" s="69" customFormat="1" ht="18.75" customHeight="1">
      <c r="A32" s="46" t="s">
        <v>312</v>
      </c>
      <c r="B32" s="4"/>
      <c r="C32" s="4"/>
      <c r="D32" s="55"/>
      <c r="E32" s="67"/>
      <c r="F32" s="68"/>
    </row>
    <row r="33" spans="1:6" s="69" customFormat="1" ht="18.75" customHeight="1">
      <c r="A33" s="46" t="s">
        <v>313</v>
      </c>
      <c r="B33" s="4"/>
      <c r="C33" s="4"/>
      <c r="D33" s="55"/>
      <c r="E33" s="67"/>
      <c r="F33" s="68"/>
    </row>
    <row r="34" spans="1:6" s="69" customFormat="1" ht="18.75" customHeight="1">
      <c r="A34" s="46" t="s">
        <v>315</v>
      </c>
      <c r="B34" s="4"/>
      <c r="C34" s="4"/>
      <c r="D34" s="55"/>
      <c r="E34" s="67"/>
      <c r="F34" s="68"/>
    </row>
    <row r="35" spans="1:6" s="69" customFormat="1" ht="18.75" customHeight="1">
      <c r="A35" s="46" t="s">
        <v>316</v>
      </c>
      <c r="B35" s="4"/>
      <c r="C35" s="4"/>
      <c r="D35" s="55"/>
      <c r="E35" s="67"/>
      <c r="F35" s="68"/>
    </row>
    <row r="36" spans="1:6" s="69" customFormat="1" ht="18.75" customHeight="1">
      <c r="A36" s="46" t="s">
        <v>275</v>
      </c>
      <c r="B36" s="4"/>
      <c r="C36" s="4"/>
      <c r="D36" s="55"/>
      <c r="E36" s="67"/>
      <c r="F36" s="68"/>
    </row>
    <row r="37" spans="1:6" s="44" customFormat="1" ht="18.75" customHeight="1">
      <c r="A37" s="124" t="s">
        <v>351</v>
      </c>
      <c r="B37" s="78">
        <f>63954-8864</f>
        <v>55090</v>
      </c>
      <c r="C37" s="78">
        <f>59325-2460-1720-122-1550</f>
        <v>53473</v>
      </c>
      <c r="D37" s="79">
        <f t="shared" ref="D37:D66" si="1">B37/C37*100</f>
        <v>103</v>
      </c>
      <c r="E37" s="125"/>
      <c r="F37" s="126"/>
    </row>
    <row r="38" spans="1:6" s="69" customFormat="1" ht="18.75" customHeight="1">
      <c r="A38" s="46" t="s">
        <v>273</v>
      </c>
      <c r="B38" s="4">
        <v>42863</v>
      </c>
      <c r="C38" s="4">
        <v>42351</v>
      </c>
      <c r="D38" s="55">
        <f t="shared" si="1"/>
        <v>101.2</v>
      </c>
      <c r="E38" s="67"/>
      <c r="F38" s="68"/>
    </row>
    <row r="39" spans="1:6" s="69" customFormat="1" ht="18.75" customHeight="1">
      <c r="A39" s="46" t="s">
        <v>274</v>
      </c>
      <c r="B39" s="4">
        <v>11135</v>
      </c>
      <c r="C39" s="4">
        <v>4853</v>
      </c>
      <c r="D39" s="55">
        <f t="shared" si="1"/>
        <v>229.4</v>
      </c>
      <c r="E39" s="67"/>
      <c r="F39" s="68"/>
    </row>
    <row r="40" spans="1:6" s="69" customFormat="1" ht="18.75" customHeight="1">
      <c r="A40" s="46" t="s">
        <v>317</v>
      </c>
      <c r="B40" s="4">
        <f>2789-1697</f>
        <v>1092</v>
      </c>
      <c r="C40" s="4">
        <f>12121-2460-1720-122-1550</f>
        <v>6269</v>
      </c>
      <c r="D40" s="55">
        <f t="shared" si="1"/>
        <v>17.399999999999999</v>
      </c>
      <c r="E40" s="67"/>
      <c r="F40" s="68"/>
    </row>
    <row r="41" spans="1:6" s="44" customFormat="1" ht="18.75" customHeight="1">
      <c r="A41" s="124" t="s">
        <v>352</v>
      </c>
      <c r="B41" s="78">
        <v>1757</v>
      </c>
      <c r="C41" s="78">
        <v>1814</v>
      </c>
      <c r="D41" s="79">
        <f t="shared" si="1"/>
        <v>96.9</v>
      </c>
      <c r="F41" s="66"/>
    </row>
    <row r="42" spans="1:6" s="69" customFormat="1" ht="18.75" customHeight="1">
      <c r="A42" s="46" t="s">
        <v>318</v>
      </c>
      <c r="B42" s="4">
        <v>1757</v>
      </c>
      <c r="C42" s="4">
        <v>1814</v>
      </c>
      <c r="D42" s="55">
        <f t="shared" si="1"/>
        <v>96.9</v>
      </c>
      <c r="E42" s="67"/>
      <c r="F42" s="68"/>
    </row>
    <row r="43" spans="1:6" s="69" customFormat="1" ht="18.75" customHeight="1">
      <c r="A43" s="46" t="s">
        <v>319</v>
      </c>
      <c r="B43" s="4"/>
      <c r="C43" s="4"/>
      <c r="D43" s="55"/>
      <c r="E43" s="67"/>
      <c r="F43" s="68"/>
    </row>
    <row r="44" spans="1:6" s="44" customFormat="1" ht="18.75" customHeight="1">
      <c r="A44" s="124" t="s">
        <v>713</v>
      </c>
      <c r="B44" s="78">
        <v>0</v>
      </c>
      <c r="C44" s="78">
        <v>12</v>
      </c>
      <c r="D44" s="79">
        <f t="shared" si="1"/>
        <v>0</v>
      </c>
      <c r="F44" s="126"/>
    </row>
    <row r="45" spans="1:6" s="69" customFormat="1" ht="18.75" customHeight="1">
      <c r="A45" s="46" t="s">
        <v>320</v>
      </c>
      <c r="B45" s="4"/>
      <c r="C45" s="4"/>
      <c r="D45" s="55"/>
      <c r="E45" s="67"/>
      <c r="F45" s="68"/>
    </row>
    <row r="46" spans="1:6" s="69" customFormat="1" ht="18.75" customHeight="1">
      <c r="A46" s="46" t="s">
        <v>321</v>
      </c>
      <c r="B46" s="4"/>
      <c r="C46" s="4"/>
      <c r="D46" s="55"/>
      <c r="E46" s="67"/>
      <c r="F46" s="68"/>
    </row>
    <row r="47" spans="1:6" s="69" customFormat="1" ht="18.75" customHeight="1">
      <c r="A47" s="46" t="s">
        <v>322</v>
      </c>
      <c r="B47" s="4"/>
      <c r="C47" s="4">
        <v>12</v>
      </c>
      <c r="D47" s="55">
        <f t="shared" si="1"/>
        <v>0</v>
      </c>
      <c r="E47" s="67"/>
      <c r="F47" s="68"/>
    </row>
    <row r="48" spans="1:6" s="44" customFormat="1" ht="18.75" customHeight="1">
      <c r="A48" s="124" t="s">
        <v>714</v>
      </c>
      <c r="B48" s="78">
        <f>13082-13050</f>
        <v>32</v>
      </c>
      <c r="C48" s="78">
        <v>0</v>
      </c>
      <c r="D48" s="79"/>
      <c r="F48" s="126"/>
    </row>
    <row r="49" spans="1:6" s="69" customFormat="1" ht="18.75" customHeight="1">
      <c r="A49" s="46" t="s">
        <v>323</v>
      </c>
      <c r="B49" s="4">
        <v>32</v>
      </c>
      <c r="C49" s="4"/>
      <c r="D49" s="55"/>
      <c r="E49" s="67"/>
      <c r="F49" s="68"/>
    </row>
    <row r="50" spans="1:6" s="69" customFormat="1" ht="18.75" customHeight="1">
      <c r="A50" s="46" t="s">
        <v>324</v>
      </c>
      <c r="B50" s="4"/>
      <c r="C50" s="4"/>
      <c r="D50" s="55"/>
      <c r="E50" s="67"/>
      <c r="F50" s="68"/>
    </row>
    <row r="51" spans="1:6" s="44" customFormat="1" ht="18.75" customHeight="1">
      <c r="A51" s="124" t="s">
        <v>715</v>
      </c>
      <c r="B51" s="78">
        <f>10286-1602</f>
        <v>8684</v>
      </c>
      <c r="C51" s="78">
        <v>9015</v>
      </c>
      <c r="D51" s="79">
        <f t="shared" si="1"/>
        <v>96.3</v>
      </c>
      <c r="F51" s="66"/>
    </row>
    <row r="52" spans="1:6" s="69" customFormat="1" ht="18.75" customHeight="1">
      <c r="A52" s="46" t="s">
        <v>325</v>
      </c>
      <c r="B52" s="4">
        <v>1740</v>
      </c>
      <c r="C52" s="4">
        <v>2126</v>
      </c>
      <c r="D52" s="55">
        <f t="shared" si="1"/>
        <v>81.8</v>
      </c>
      <c r="E52" s="67"/>
      <c r="F52" s="68"/>
    </row>
    <row r="53" spans="1:6" s="69" customFormat="1" ht="18.75" customHeight="1">
      <c r="A53" s="46" t="s">
        <v>326</v>
      </c>
      <c r="B53" s="4"/>
      <c r="C53" s="4">
        <v>3</v>
      </c>
      <c r="D53" s="55">
        <f t="shared" si="1"/>
        <v>0</v>
      </c>
      <c r="E53" s="67"/>
      <c r="F53" s="68"/>
    </row>
    <row r="54" spans="1:6" s="69" customFormat="1" ht="18.75" customHeight="1">
      <c r="A54" s="46" t="s">
        <v>327</v>
      </c>
      <c r="B54" s="4"/>
      <c r="C54" s="4"/>
      <c r="D54" s="55"/>
      <c r="E54" s="67"/>
      <c r="F54" s="68"/>
    </row>
    <row r="55" spans="1:6" s="69" customFormat="1" ht="18.75" customHeight="1">
      <c r="A55" s="46" t="s">
        <v>328</v>
      </c>
      <c r="B55" s="4">
        <v>4256</v>
      </c>
      <c r="C55" s="4">
        <v>3688</v>
      </c>
      <c r="D55" s="55">
        <f t="shared" si="1"/>
        <v>115.4</v>
      </c>
      <c r="E55" s="67"/>
      <c r="F55" s="68"/>
    </row>
    <row r="56" spans="1:6" s="69" customFormat="1" ht="18.75" customHeight="1">
      <c r="A56" s="46" t="s">
        <v>329</v>
      </c>
      <c r="B56" s="4">
        <f>2663+25</f>
        <v>2688</v>
      </c>
      <c r="C56" s="4">
        <v>3198</v>
      </c>
      <c r="D56" s="55">
        <f t="shared" si="1"/>
        <v>84.1</v>
      </c>
      <c r="E56" s="67"/>
      <c r="F56" s="68"/>
    </row>
    <row r="57" spans="1:6" s="44" customFormat="1" ht="18.75" customHeight="1">
      <c r="A57" s="124" t="s">
        <v>716</v>
      </c>
      <c r="B57" s="78">
        <f>13578-13578</f>
        <v>0</v>
      </c>
      <c r="C57" s="78">
        <v>0</v>
      </c>
      <c r="D57" s="79"/>
      <c r="F57" s="66"/>
    </row>
    <row r="58" spans="1:6" s="69" customFormat="1" ht="18.75" customHeight="1">
      <c r="A58" s="46" t="s">
        <v>330</v>
      </c>
      <c r="B58" s="4"/>
      <c r="C58" s="4"/>
      <c r="D58" s="55"/>
      <c r="E58" s="67"/>
      <c r="F58" s="68"/>
    </row>
    <row r="59" spans="1:6" s="69" customFormat="1" ht="18.75" customHeight="1">
      <c r="A59" s="46" t="s">
        <v>331</v>
      </c>
      <c r="B59" s="4"/>
      <c r="C59" s="4"/>
      <c r="D59" s="55"/>
      <c r="E59" s="67"/>
      <c r="F59" s="68"/>
    </row>
    <row r="60" spans="1:6" s="44" customFormat="1" ht="18.75" customHeight="1">
      <c r="A60" s="124" t="s">
        <v>717</v>
      </c>
      <c r="B60" s="78">
        <v>8589</v>
      </c>
      <c r="C60" s="78">
        <v>8382</v>
      </c>
      <c r="D60" s="79">
        <f t="shared" si="1"/>
        <v>102.5</v>
      </c>
      <c r="F60" s="66"/>
    </row>
    <row r="61" spans="1:6" s="69" customFormat="1" ht="18.75" customHeight="1">
      <c r="A61" s="46" t="s">
        <v>332</v>
      </c>
      <c r="B61" s="4">
        <v>8589</v>
      </c>
      <c r="C61" s="4">
        <v>8380</v>
      </c>
      <c r="D61" s="55">
        <f t="shared" si="1"/>
        <v>102.5</v>
      </c>
      <c r="E61" s="67"/>
      <c r="F61" s="68"/>
    </row>
    <row r="62" spans="1:6" s="69" customFormat="1" ht="18.75" customHeight="1">
      <c r="A62" s="46" t="s">
        <v>333</v>
      </c>
      <c r="B62" s="4"/>
      <c r="C62" s="4">
        <v>2</v>
      </c>
      <c r="D62" s="55">
        <f t="shared" si="1"/>
        <v>0</v>
      </c>
      <c r="E62" s="67"/>
      <c r="F62" s="68"/>
    </row>
    <row r="63" spans="1:6" s="69" customFormat="1" ht="18.75" customHeight="1">
      <c r="A63" s="46" t="s">
        <v>334</v>
      </c>
      <c r="B63" s="4"/>
      <c r="C63" s="4"/>
      <c r="D63" s="55"/>
      <c r="E63" s="67"/>
      <c r="F63" s="68"/>
    </row>
    <row r="64" spans="1:6" s="69" customFormat="1" ht="18.75" customHeight="1">
      <c r="A64" s="46" t="s">
        <v>335</v>
      </c>
      <c r="B64" s="4"/>
      <c r="C64" s="4"/>
      <c r="D64" s="55"/>
      <c r="E64" s="67"/>
      <c r="F64" s="68"/>
    </row>
    <row r="65" spans="1:6" s="44" customFormat="1" ht="18.75" customHeight="1">
      <c r="A65" s="124" t="s">
        <v>718</v>
      </c>
      <c r="B65" s="78">
        <f>860-860</f>
        <v>0</v>
      </c>
      <c r="C65" s="78">
        <v>165</v>
      </c>
      <c r="D65" s="79">
        <f t="shared" si="1"/>
        <v>0</v>
      </c>
      <c r="F65" s="66"/>
    </row>
    <row r="66" spans="1:6" s="69" customFormat="1" ht="18.75" customHeight="1">
      <c r="A66" s="46" t="s">
        <v>336</v>
      </c>
      <c r="B66" s="4"/>
      <c r="C66" s="4">
        <v>165</v>
      </c>
      <c r="D66" s="55">
        <f t="shared" si="1"/>
        <v>0</v>
      </c>
      <c r="E66" s="67"/>
      <c r="F66" s="68"/>
    </row>
    <row r="67" spans="1:6" s="69" customFormat="1" ht="18.75" customHeight="1">
      <c r="A67" s="46" t="s">
        <v>337</v>
      </c>
      <c r="B67" s="4"/>
      <c r="C67" s="4"/>
      <c r="D67" s="55"/>
      <c r="E67" s="67"/>
      <c r="F67" s="68"/>
    </row>
    <row r="68" spans="1:6" s="44" customFormat="1" ht="18.75" customHeight="1">
      <c r="A68" s="124" t="s">
        <v>719</v>
      </c>
      <c r="B68" s="78">
        <v>0</v>
      </c>
      <c r="C68" s="78">
        <v>0</v>
      </c>
      <c r="D68" s="79"/>
      <c r="F68" s="66"/>
    </row>
    <row r="69" spans="1:6" s="69" customFormat="1" ht="18.75" customHeight="1">
      <c r="A69" s="46" t="s">
        <v>338</v>
      </c>
      <c r="B69" s="4"/>
      <c r="C69" s="4"/>
      <c r="D69" s="55"/>
      <c r="E69" s="67"/>
      <c r="F69" s="68"/>
    </row>
    <row r="70" spans="1:6" s="69" customFormat="1" ht="18.75" customHeight="1">
      <c r="A70" s="46" t="s">
        <v>339</v>
      </c>
      <c r="B70" s="4"/>
      <c r="C70" s="4"/>
      <c r="D70" s="55"/>
      <c r="E70" s="67"/>
      <c r="F70" s="68"/>
    </row>
    <row r="71" spans="1:6" s="69" customFormat="1" ht="18.75" customHeight="1">
      <c r="A71" s="46" t="s">
        <v>340</v>
      </c>
      <c r="B71" s="4"/>
      <c r="C71" s="4"/>
      <c r="D71" s="55"/>
      <c r="E71" s="67"/>
      <c r="F71" s="68"/>
    </row>
    <row r="72" spans="1:6" s="69" customFormat="1" ht="18.75" customHeight="1">
      <c r="A72" s="46" t="s">
        <v>198</v>
      </c>
      <c r="B72" s="4"/>
      <c r="C72" s="4"/>
      <c r="D72" s="55"/>
      <c r="E72" s="67"/>
      <c r="F72" s="68"/>
    </row>
    <row r="73" spans="1:6" s="44" customFormat="1" ht="18.75" customHeight="1">
      <c r="A73" s="124" t="s">
        <v>720</v>
      </c>
      <c r="B73" s="78">
        <v>0</v>
      </c>
      <c r="C73" s="78">
        <v>800</v>
      </c>
      <c r="D73" s="79">
        <f t="shared" ref="D73:D80" si="2">B73/C73*100</f>
        <v>0</v>
      </c>
      <c r="F73" s="66"/>
    </row>
    <row r="74" spans="1:6" s="69" customFormat="1" ht="18.75" customHeight="1">
      <c r="A74" s="46" t="s">
        <v>341</v>
      </c>
      <c r="B74" s="4"/>
      <c r="C74" s="4">
        <v>800</v>
      </c>
      <c r="D74" s="55">
        <f t="shared" si="2"/>
        <v>0</v>
      </c>
      <c r="E74" s="67"/>
      <c r="F74" s="68"/>
    </row>
    <row r="75" spans="1:6" s="69" customFormat="1" ht="18.75" customHeight="1">
      <c r="A75" s="46" t="s">
        <v>342</v>
      </c>
      <c r="B75" s="4"/>
      <c r="C75" s="4"/>
      <c r="D75" s="55"/>
      <c r="E75" s="67"/>
      <c r="F75" s="68"/>
    </row>
    <row r="76" spans="1:6" s="44" customFormat="1" ht="18.75" customHeight="1">
      <c r="A76" s="124" t="s">
        <v>721</v>
      </c>
      <c r="B76" s="78">
        <v>0</v>
      </c>
      <c r="C76" s="78">
        <v>56</v>
      </c>
      <c r="D76" s="79">
        <f t="shared" si="2"/>
        <v>0</v>
      </c>
      <c r="F76" s="66"/>
    </row>
    <row r="77" spans="1:6" s="69" customFormat="1" ht="18.75" customHeight="1">
      <c r="A77" s="46" t="s">
        <v>343</v>
      </c>
      <c r="B77" s="4"/>
      <c r="C77" s="4"/>
      <c r="D77" s="55"/>
      <c r="E77" s="67"/>
      <c r="F77" s="68"/>
    </row>
    <row r="78" spans="1:6" s="69" customFormat="1" ht="18.75" customHeight="1">
      <c r="A78" s="46" t="s">
        <v>344</v>
      </c>
      <c r="B78" s="4"/>
      <c r="C78" s="4"/>
      <c r="D78" s="55"/>
      <c r="E78" s="67"/>
      <c r="F78" s="68"/>
    </row>
    <row r="79" spans="1:6" s="69" customFormat="1" ht="18.75" customHeight="1">
      <c r="A79" s="46" t="s">
        <v>345</v>
      </c>
      <c r="B79" s="4"/>
      <c r="C79" s="4"/>
      <c r="D79" s="55"/>
      <c r="E79" s="67"/>
      <c r="F79" s="68"/>
    </row>
    <row r="80" spans="1:6" s="69" customFormat="1" ht="18.75" customHeight="1">
      <c r="A80" s="46" t="s">
        <v>276</v>
      </c>
      <c r="B80" s="4"/>
      <c r="C80" s="4">
        <v>56</v>
      </c>
      <c r="D80" s="55">
        <f t="shared" si="2"/>
        <v>0</v>
      </c>
      <c r="E80" s="67"/>
      <c r="F80" s="68"/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45"/>
  <sheetViews>
    <sheetView topLeftCell="A25" workbookViewId="0">
      <selection activeCell="D9" sqref="D9"/>
    </sheetView>
  </sheetViews>
  <sheetFormatPr defaultRowHeight="14.25"/>
  <cols>
    <col min="1" max="1" width="45.625" customWidth="1"/>
    <col min="2" max="4" width="14.375" customWidth="1"/>
  </cols>
  <sheetData>
    <row r="1" spans="1:4" s="92" customFormat="1" ht="18.75" customHeight="1">
      <c r="A1" s="92" t="s">
        <v>249</v>
      </c>
    </row>
    <row r="2" spans="1:4" ht="45" customHeight="1">
      <c r="A2" s="237" t="s">
        <v>601</v>
      </c>
      <c r="B2" s="237"/>
      <c r="C2" s="237"/>
      <c r="D2" s="237"/>
    </row>
    <row r="3" spans="1:4" s="92" customFormat="1" ht="18.75" customHeight="1">
      <c r="A3" s="141"/>
      <c r="B3" s="142"/>
      <c r="C3" s="142"/>
      <c r="D3" s="14" t="s">
        <v>70</v>
      </c>
    </row>
    <row r="4" spans="1:4" s="92" customFormat="1" ht="18.75" customHeight="1">
      <c r="A4" s="35" t="s">
        <v>64</v>
      </c>
      <c r="B4" s="21" t="s">
        <v>83</v>
      </c>
      <c r="C4" s="21" t="s">
        <v>739</v>
      </c>
      <c r="D4" s="36" t="s">
        <v>242</v>
      </c>
    </row>
    <row r="5" spans="1:4" s="106" customFormat="1" ht="18.75" customHeight="1">
      <c r="A5" s="128" t="s">
        <v>204</v>
      </c>
      <c r="B5" s="128"/>
      <c r="C5" s="128"/>
      <c r="D5" s="129"/>
    </row>
    <row r="6" spans="1:4" s="92" customFormat="1" ht="18.75" customHeight="1">
      <c r="A6" s="30" t="s">
        <v>205</v>
      </c>
      <c r="B6" s="31"/>
      <c r="C6" s="31"/>
      <c r="D6" s="26"/>
    </row>
    <row r="7" spans="1:4" s="92" customFormat="1" ht="18.75" customHeight="1">
      <c r="A7" s="30" t="s">
        <v>206</v>
      </c>
      <c r="B7" s="31"/>
      <c r="C7" s="31"/>
      <c r="D7" s="26"/>
    </row>
    <row r="8" spans="1:4" s="92" customFormat="1" ht="18.75" customHeight="1">
      <c r="A8" s="30" t="s">
        <v>207</v>
      </c>
      <c r="B8" s="31"/>
      <c r="C8" s="31"/>
      <c r="D8" s="26"/>
    </row>
    <row r="9" spans="1:4" s="106" customFormat="1" ht="18.75" customHeight="1">
      <c r="A9" s="128" t="s">
        <v>208</v>
      </c>
      <c r="B9" s="128"/>
      <c r="C9" s="128"/>
      <c r="D9" s="129"/>
    </row>
    <row r="10" spans="1:4" s="92" customFormat="1" ht="18.75" customHeight="1">
      <c r="A10" s="30" t="s">
        <v>209</v>
      </c>
      <c r="B10" s="31"/>
      <c r="C10" s="31"/>
      <c r="D10" s="26"/>
    </row>
    <row r="11" spans="1:4" s="92" customFormat="1" ht="18.75" customHeight="1">
      <c r="A11" s="30" t="s">
        <v>210</v>
      </c>
      <c r="B11" s="31"/>
      <c r="C11" s="31"/>
      <c r="D11" s="26"/>
    </row>
    <row r="12" spans="1:4" ht="18.75" customHeight="1">
      <c r="A12" s="30" t="s">
        <v>211</v>
      </c>
      <c r="B12" s="31"/>
      <c r="C12" s="31"/>
      <c r="D12" s="26"/>
    </row>
    <row r="13" spans="1:4" ht="18.75" customHeight="1">
      <c r="A13" s="30" t="s">
        <v>212</v>
      </c>
      <c r="B13" s="31"/>
      <c r="C13" s="31"/>
      <c r="D13" s="26"/>
    </row>
    <row r="14" spans="1:4" ht="18.75" customHeight="1">
      <c r="A14" s="30" t="s">
        <v>213</v>
      </c>
      <c r="B14" s="31"/>
      <c r="C14" s="31"/>
      <c r="D14" s="26"/>
    </row>
    <row r="15" spans="1:4" ht="18.75" customHeight="1">
      <c r="A15" s="30" t="s">
        <v>214</v>
      </c>
      <c r="B15" s="31"/>
      <c r="C15" s="31"/>
      <c r="D15" s="26"/>
    </row>
    <row r="16" spans="1:4" ht="18.75" customHeight="1">
      <c r="A16" s="30" t="s">
        <v>215</v>
      </c>
      <c r="B16" s="31"/>
      <c r="C16" s="31"/>
      <c r="D16" s="26"/>
    </row>
    <row r="17" spans="1:4" ht="18.75" customHeight="1">
      <c r="A17" s="30" t="s">
        <v>216</v>
      </c>
      <c r="B17" s="31"/>
      <c r="C17" s="31"/>
      <c r="D17" s="26"/>
    </row>
    <row r="18" spans="1:4" ht="18.75" customHeight="1">
      <c r="A18" s="30" t="s">
        <v>217</v>
      </c>
      <c r="B18" s="31"/>
      <c r="C18" s="31"/>
      <c r="D18" s="26"/>
    </row>
    <row r="19" spans="1:4" ht="18.75" customHeight="1">
      <c r="A19" s="30" t="s">
        <v>218</v>
      </c>
      <c r="B19" s="31"/>
      <c r="C19" s="31"/>
      <c r="D19" s="26"/>
    </row>
    <row r="20" spans="1:4" ht="18.75" customHeight="1">
      <c r="A20" s="30" t="s">
        <v>219</v>
      </c>
      <c r="B20" s="31"/>
      <c r="C20" s="31"/>
      <c r="D20" s="26"/>
    </row>
    <row r="21" spans="1:4" ht="18.75" customHeight="1">
      <c r="A21" s="30" t="s">
        <v>220</v>
      </c>
      <c r="B21" s="31"/>
      <c r="C21" s="31"/>
      <c r="D21" s="26"/>
    </row>
    <row r="22" spans="1:4" ht="18.75" customHeight="1">
      <c r="A22" s="30" t="s">
        <v>221</v>
      </c>
      <c r="B22" s="31"/>
      <c r="C22" s="31"/>
      <c r="D22" s="26"/>
    </row>
    <row r="23" spans="1:4" ht="18.75" customHeight="1">
      <c r="A23" s="30" t="s">
        <v>222</v>
      </c>
      <c r="B23" s="31"/>
      <c r="C23" s="31"/>
      <c r="D23" s="26"/>
    </row>
    <row r="24" spans="1:4" ht="18.75" customHeight="1">
      <c r="A24" s="30" t="s">
        <v>223</v>
      </c>
      <c r="B24" s="31"/>
      <c r="C24" s="31"/>
      <c r="D24" s="26"/>
    </row>
    <row r="25" spans="1:4" s="74" customFormat="1" ht="18.75" customHeight="1">
      <c r="A25" s="128" t="s">
        <v>224</v>
      </c>
      <c r="B25" s="128"/>
      <c r="C25" s="128"/>
      <c r="D25" s="129"/>
    </row>
    <row r="26" spans="1:4" ht="18.75" customHeight="1">
      <c r="A26" s="30" t="s">
        <v>243</v>
      </c>
      <c r="B26" s="31"/>
      <c r="C26" s="31"/>
      <c r="D26" s="26"/>
    </row>
    <row r="27" spans="1:4" ht="18.75" customHeight="1">
      <c r="A27" s="30" t="s">
        <v>225</v>
      </c>
      <c r="B27" s="31"/>
      <c r="C27" s="31"/>
      <c r="D27" s="26"/>
    </row>
    <row r="28" spans="1:4" ht="18.75" customHeight="1">
      <c r="A28" s="30" t="s">
        <v>226</v>
      </c>
      <c r="B28" s="31"/>
      <c r="C28" s="31"/>
      <c r="D28" s="26"/>
    </row>
    <row r="29" spans="1:4" ht="18.75" customHeight="1">
      <c r="A29" s="30" t="s">
        <v>244</v>
      </c>
      <c r="B29" s="31"/>
      <c r="C29" s="31"/>
      <c r="D29" s="26"/>
    </row>
    <row r="30" spans="1:4" ht="18.75" customHeight="1">
      <c r="A30" s="30" t="s">
        <v>227</v>
      </c>
      <c r="B30" s="31"/>
      <c r="C30" s="31"/>
      <c r="D30" s="26"/>
    </row>
    <row r="31" spans="1:4" ht="18.75" customHeight="1">
      <c r="A31" s="30" t="s">
        <v>228</v>
      </c>
      <c r="B31" s="31"/>
      <c r="C31" s="31"/>
      <c r="D31" s="26"/>
    </row>
    <row r="32" spans="1:4" ht="18.75" customHeight="1">
      <c r="A32" s="30" t="s">
        <v>229</v>
      </c>
      <c r="B32" s="31"/>
      <c r="C32" s="31"/>
      <c r="D32" s="26"/>
    </row>
    <row r="33" spans="1:4" ht="18.75" customHeight="1">
      <c r="A33" s="30" t="s">
        <v>230</v>
      </c>
      <c r="B33" s="31"/>
      <c r="C33" s="31"/>
      <c r="D33" s="26"/>
    </row>
    <row r="34" spans="1:4" ht="18.75" customHeight="1">
      <c r="A34" s="30" t="s">
        <v>231</v>
      </c>
      <c r="B34" s="31"/>
      <c r="C34" s="31"/>
      <c r="D34" s="26"/>
    </row>
    <row r="35" spans="1:4" ht="18.75" customHeight="1">
      <c r="A35" s="30" t="s">
        <v>232</v>
      </c>
      <c r="B35" s="31"/>
      <c r="C35" s="31"/>
      <c r="D35" s="26"/>
    </row>
    <row r="36" spans="1:4" ht="18.75" customHeight="1">
      <c r="A36" s="30" t="s">
        <v>233</v>
      </c>
      <c r="B36" s="31"/>
      <c r="C36" s="31"/>
      <c r="D36" s="26"/>
    </row>
    <row r="37" spans="1:4" ht="18.75" customHeight="1">
      <c r="A37" s="30" t="s">
        <v>234</v>
      </c>
      <c r="B37" s="31"/>
      <c r="C37" s="31"/>
      <c r="D37" s="26"/>
    </row>
    <row r="38" spans="1:4" ht="18.75" customHeight="1">
      <c r="A38" s="30" t="s">
        <v>235</v>
      </c>
      <c r="B38" s="31"/>
      <c r="C38" s="31"/>
      <c r="D38" s="26"/>
    </row>
    <row r="39" spans="1:4" ht="18.75" customHeight="1">
      <c r="A39" s="30" t="s">
        <v>236</v>
      </c>
      <c r="B39" s="31"/>
      <c r="C39" s="31"/>
      <c r="D39" s="26"/>
    </row>
    <row r="40" spans="1:4" ht="18.75" customHeight="1">
      <c r="A40" s="30" t="s">
        <v>237</v>
      </c>
      <c r="B40" s="31"/>
      <c r="C40" s="31"/>
      <c r="D40" s="26"/>
    </row>
    <row r="41" spans="1:4" ht="18.75" customHeight="1">
      <c r="A41" s="30" t="s">
        <v>238</v>
      </c>
      <c r="B41" s="31"/>
      <c r="C41" s="31"/>
      <c r="D41" s="26"/>
    </row>
    <row r="42" spans="1:4" ht="18.75" customHeight="1">
      <c r="A42" s="30" t="s">
        <v>239</v>
      </c>
      <c r="B42" s="31"/>
      <c r="C42" s="31"/>
      <c r="D42" s="26"/>
    </row>
    <row r="43" spans="1:4" ht="18.75" customHeight="1">
      <c r="A43" s="30" t="s">
        <v>240</v>
      </c>
      <c r="B43" s="31"/>
      <c r="C43" s="31"/>
      <c r="D43" s="26"/>
    </row>
    <row r="44" spans="1:4" ht="18.75" customHeight="1">
      <c r="A44" s="30" t="s">
        <v>241</v>
      </c>
      <c r="B44" s="31"/>
      <c r="C44" s="31"/>
      <c r="D44" s="26"/>
    </row>
    <row r="45" spans="1:4" ht="37.5" customHeight="1">
      <c r="A45" s="238" t="s">
        <v>675</v>
      </c>
      <c r="B45" s="238"/>
      <c r="C45" s="238"/>
      <c r="D45" s="238"/>
    </row>
  </sheetData>
  <mergeCells count="2">
    <mergeCell ref="A2:D2"/>
    <mergeCell ref="A45:D45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6"/>
  <sheetViews>
    <sheetView workbookViewId="0">
      <selection activeCell="D9" sqref="D9"/>
    </sheetView>
  </sheetViews>
  <sheetFormatPr defaultColWidth="8.625" defaultRowHeight="14.25"/>
  <cols>
    <col min="1" max="1" width="45.625" style="13" customWidth="1"/>
    <col min="2" max="4" width="14.5" style="13" customWidth="1"/>
    <col min="5" max="16384" width="8.625" style="13"/>
  </cols>
  <sheetData>
    <row r="1" spans="1:6" s="134" customFormat="1" ht="18.75" customHeight="1">
      <c r="A1" s="133" t="s">
        <v>250</v>
      </c>
      <c r="B1" s="133"/>
      <c r="C1" s="133"/>
      <c r="D1" s="133"/>
    </row>
    <row r="2" spans="1:6" ht="45" customHeight="1">
      <c r="A2" s="239" t="s">
        <v>602</v>
      </c>
      <c r="B2" s="239"/>
      <c r="C2" s="239"/>
      <c r="D2" s="239"/>
    </row>
    <row r="3" spans="1:6" s="134" customFormat="1" ht="18.75" customHeight="1">
      <c r="A3" s="240" t="s">
        <v>62</v>
      </c>
      <c r="B3" s="240"/>
      <c r="C3" s="240"/>
      <c r="D3" s="240"/>
    </row>
    <row r="4" spans="1:6" s="134" customFormat="1" ht="37.5" customHeight="1">
      <c r="A4" s="18" t="s">
        <v>64</v>
      </c>
      <c r="B4" s="33" t="s">
        <v>279</v>
      </c>
      <c r="C4" s="34" t="s">
        <v>69</v>
      </c>
      <c r="D4" s="34" t="s">
        <v>280</v>
      </c>
    </row>
    <row r="5" spans="1:6" s="137" customFormat="1" ht="18.75" customHeight="1">
      <c r="A5" s="132" t="s">
        <v>65</v>
      </c>
      <c r="B5" s="135">
        <f>SUM(B6:B8)</f>
        <v>606</v>
      </c>
      <c r="C5" s="135">
        <f>SUM(C6:C8)</f>
        <v>560</v>
      </c>
      <c r="D5" s="136">
        <f>B5/C5*100</f>
        <v>108.2</v>
      </c>
    </row>
    <row r="6" spans="1:6" s="134" customFormat="1" ht="18.75" customHeight="1">
      <c r="A6" s="130" t="s">
        <v>66</v>
      </c>
      <c r="B6" s="138">
        <v>46</v>
      </c>
      <c r="C6" s="138">
        <v>50</v>
      </c>
      <c r="D6" s="139">
        <f t="shared" ref="D6:D10" si="0">B6/C6*100</f>
        <v>92</v>
      </c>
    </row>
    <row r="7" spans="1:6" s="134" customFormat="1" ht="18.75" customHeight="1">
      <c r="A7" s="130" t="s">
        <v>67</v>
      </c>
      <c r="B7" s="138">
        <v>60</v>
      </c>
      <c r="C7" s="138">
        <v>60</v>
      </c>
      <c r="D7" s="139">
        <f t="shared" si="0"/>
        <v>100</v>
      </c>
    </row>
    <row r="8" spans="1:6" s="134" customFormat="1" ht="18.75" customHeight="1">
      <c r="A8" s="130" t="s">
        <v>278</v>
      </c>
      <c r="B8" s="138">
        <f>SUM(B9:B10)</f>
        <v>500</v>
      </c>
      <c r="C8" s="138">
        <f>SUM(C9:C10)</f>
        <v>450</v>
      </c>
      <c r="D8" s="139">
        <f t="shared" si="0"/>
        <v>111.1</v>
      </c>
    </row>
    <row r="9" spans="1:6" s="134" customFormat="1" ht="18.75" customHeight="1">
      <c r="A9" s="131" t="s">
        <v>277</v>
      </c>
      <c r="B9" s="138">
        <v>450</v>
      </c>
      <c r="C9" s="138">
        <v>400</v>
      </c>
      <c r="D9" s="139">
        <f t="shared" si="0"/>
        <v>112.5</v>
      </c>
      <c r="F9" s="140"/>
    </row>
    <row r="10" spans="1:6" s="134" customFormat="1" ht="18.75" customHeight="1">
      <c r="A10" s="131" t="s">
        <v>68</v>
      </c>
      <c r="B10" s="138">
        <v>50</v>
      </c>
      <c r="C10" s="138">
        <v>50</v>
      </c>
      <c r="D10" s="139">
        <f t="shared" si="0"/>
        <v>100</v>
      </c>
    </row>
    <row r="11" spans="1:6" s="134" customFormat="1" ht="18.75" customHeight="1">
      <c r="A11" s="134" t="s">
        <v>284</v>
      </c>
    </row>
    <row r="12" spans="1:6" s="134" customFormat="1" ht="82.5" customHeight="1">
      <c r="A12" s="241" t="s">
        <v>740</v>
      </c>
      <c r="B12" s="241"/>
      <c r="C12" s="241"/>
      <c r="D12" s="241"/>
    </row>
    <row r="13" spans="1:6" s="134" customFormat="1" ht="63.75" customHeight="1">
      <c r="A13" s="241" t="s">
        <v>741</v>
      </c>
      <c r="B13" s="241"/>
      <c r="C13" s="241"/>
      <c r="D13" s="241"/>
    </row>
    <row r="14" spans="1:6">
      <c r="A14" s="37"/>
      <c r="B14" s="37"/>
      <c r="C14" s="37"/>
      <c r="D14" s="37"/>
    </row>
    <row r="15" spans="1:6">
      <c r="A15" s="38"/>
      <c r="B15" s="38"/>
      <c r="C15" s="38"/>
      <c r="D15" s="38"/>
    </row>
    <row r="16" spans="1:6">
      <c r="A16" s="38"/>
      <c r="B16" s="38"/>
      <c r="C16" s="38"/>
      <c r="D16" s="38"/>
    </row>
  </sheetData>
  <mergeCells count="4">
    <mergeCell ref="A2:D2"/>
    <mergeCell ref="A3:D3"/>
    <mergeCell ref="A12:D12"/>
    <mergeCell ref="A13:D13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27"/>
  <sheetViews>
    <sheetView topLeftCell="A7" workbookViewId="0">
      <selection activeCell="D9" sqref="D9"/>
    </sheetView>
  </sheetViews>
  <sheetFormatPr defaultRowHeight="14.25"/>
  <cols>
    <col min="1" max="1" width="45.625" customWidth="1"/>
    <col min="2" max="3" width="14.5" customWidth="1"/>
    <col min="4" max="4" width="14.5" style="57" customWidth="1"/>
  </cols>
  <sheetData>
    <row r="1" spans="1:4" s="155" customFormat="1" ht="18.75" customHeight="1">
      <c r="A1" s="155" t="s">
        <v>251</v>
      </c>
      <c r="D1" s="156"/>
    </row>
    <row r="2" spans="1:4" ht="45" customHeight="1">
      <c r="A2" s="242" t="s">
        <v>603</v>
      </c>
      <c r="B2" s="242"/>
      <c r="C2" s="242"/>
      <c r="D2" s="242"/>
    </row>
    <row r="3" spans="1:4" s="155" customFormat="1" ht="18.75" customHeight="1">
      <c r="A3" s="150"/>
      <c r="B3" s="157"/>
      <c r="C3" s="157"/>
      <c r="D3" s="151" t="s">
        <v>70</v>
      </c>
    </row>
    <row r="4" spans="1:4" s="155" customFormat="1" ht="37.5" customHeight="1">
      <c r="A4" s="158" t="s">
        <v>116</v>
      </c>
      <c r="B4" s="158" t="s">
        <v>197</v>
      </c>
      <c r="C4" s="43" t="s">
        <v>618</v>
      </c>
      <c r="D4" s="58" t="s">
        <v>676</v>
      </c>
    </row>
    <row r="5" spans="1:4" s="155" customFormat="1" ht="18.75" customHeight="1">
      <c r="A5" s="152" t="s">
        <v>259</v>
      </c>
      <c r="B5" s="153"/>
      <c r="C5" s="153"/>
      <c r="D5" s="154"/>
    </row>
    <row r="6" spans="1:4" s="155" customFormat="1" ht="18.75" customHeight="1">
      <c r="A6" s="152" t="s">
        <v>260</v>
      </c>
      <c r="B6" s="153"/>
      <c r="C6" s="153"/>
      <c r="D6" s="154"/>
    </row>
    <row r="7" spans="1:4" s="155" customFormat="1" ht="18.75" customHeight="1">
      <c r="A7" s="152" t="s">
        <v>261</v>
      </c>
      <c r="B7" s="153"/>
      <c r="C7" s="153"/>
      <c r="D7" s="154"/>
    </row>
    <row r="8" spans="1:4" s="155" customFormat="1" ht="18.75" customHeight="1">
      <c r="A8" s="152" t="s">
        <v>262</v>
      </c>
      <c r="B8" s="153"/>
      <c r="C8" s="153"/>
      <c r="D8" s="154"/>
    </row>
    <row r="9" spans="1:4" s="155" customFormat="1" ht="18.75" customHeight="1">
      <c r="A9" s="152" t="s">
        <v>263</v>
      </c>
      <c r="B9" s="153"/>
      <c r="C9" s="153"/>
      <c r="D9" s="154"/>
    </row>
    <row r="10" spans="1:4" s="155" customFormat="1" ht="18.75" customHeight="1">
      <c r="A10" s="152" t="s">
        <v>264</v>
      </c>
      <c r="B10" s="153"/>
      <c r="C10" s="153"/>
      <c r="D10" s="154"/>
    </row>
    <row r="11" spans="1:4" s="155" customFormat="1" ht="18.75" customHeight="1">
      <c r="A11" s="152" t="s">
        <v>265</v>
      </c>
      <c r="B11" s="153"/>
      <c r="C11" s="153"/>
      <c r="D11" s="154"/>
    </row>
    <row r="12" spans="1:4" s="155" customFormat="1" ht="18.75" customHeight="1">
      <c r="A12" s="152" t="s">
        <v>266</v>
      </c>
      <c r="B12" s="153"/>
      <c r="C12" s="153"/>
      <c r="D12" s="154"/>
    </row>
    <row r="13" spans="1:4" s="155" customFormat="1" ht="18.75" customHeight="1">
      <c r="A13" s="152" t="s">
        <v>267</v>
      </c>
      <c r="B13" s="153"/>
      <c r="C13" s="153"/>
      <c r="D13" s="154"/>
    </row>
    <row r="14" spans="1:4" s="155" customFormat="1" ht="18.75" customHeight="1">
      <c r="A14" s="152" t="s">
        <v>268</v>
      </c>
      <c r="B14" s="153"/>
      <c r="C14" s="153"/>
      <c r="D14" s="154"/>
    </row>
    <row r="15" spans="1:4" ht="18.75" customHeight="1">
      <c r="A15" s="40" t="s">
        <v>269</v>
      </c>
      <c r="B15" s="19"/>
      <c r="C15" s="19"/>
      <c r="D15" s="59"/>
    </row>
    <row r="16" spans="1:4" ht="18.75" customHeight="1">
      <c r="A16" s="40" t="s">
        <v>270</v>
      </c>
      <c r="B16" s="19"/>
      <c r="C16" s="19"/>
      <c r="D16" s="59"/>
    </row>
    <row r="17" spans="1:4" ht="18.75" customHeight="1">
      <c r="A17" s="40" t="s">
        <v>271</v>
      </c>
      <c r="B17" s="19"/>
      <c r="C17" s="19"/>
      <c r="D17" s="59"/>
    </row>
    <row r="18" spans="1:4" ht="18.75" customHeight="1">
      <c r="A18" s="40" t="s">
        <v>272</v>
      </c>
      <c r="B18" s="19">
        <v>1000</v>
      </c>
      <c r="C18" s="19">
        <v>1742</v>
      </c>
      <c r="D18" s="59">
        <f>B18/C18*100</f>
        <v>57.4</v>
      </c>
    </row>
    <row r="19" spans="1:4" s="74" customFormat="1" ht="18.75" customHeight="1">
      <c r="A19" s="159" t="s">
        <v>200</v>
      </c>
      <c r="B19" s="159">
        <v>1000</v>
      </c>
      <c r="C19" s="159">
        <v>1742</v>
      </c>
      <c r="D19" s="161">
        <f t="shared" ref="D19:D27" si="0">B19/C19*100</f>
        <v>57.4</v>
      </c>
    </row>
    <row r="20" spans="1:4" s="74" customFormat="1" ht="18.75" customHeight="1">
      <c r="A20" s="160" t="s">
        <v>201</v>
      </c>
      <c r="B20" s="159"/>
      <c r="C20" s="159"/>
      <c r="D20" s="161"/>
    </row>
    <row r="21" spans="1:4" s="74" customFormat="1" ht="18.75" customHeight="1">
      <c r="A21" s="160" t="s">
        <v>202</v>
      </c>
      <c r="B21" s="159"/>
      <c r="C21" s="159"/>
      <c r="D21" s="161"/>
    </row>
    <row r="22" spans="1:4" s="80" customFormat="1" ht="18.75" customHeight="1">
      <c r="A22" s="163" t="s">
        <v>746</v>
      </c>
      <c r="B22" s="164">
        <v>199030</v>
      </c>
      <c r="C22" s="164">
        <v>96063</v>
      </c>
      <c r="D22" s="165">
        <f t="shared" si="0"/>
        <v>207.2</v>
      </c>
    </row>
    <row r="23" spans="1:4" s="80" customFormat="1" ht="18.75" customHeight="1">
      <c r="A23" s="163" t="s">
        <v>38</v>
      </c>
      <c r="B23" s="164"/>
      <c r="C23" s="164"/>
      <c r="D23" s="165"/>
    </row>
    <row r="24" spans="1:4" s="80" customFormat="1" ht="18.75" customHeight="1">
      <c r="A24" s="163" t="s">
        <v>743</v>
      </c>
      <c r="B24" s="164"/>
      <c r="C24" s="164">
        <v>2200</v>
      </c>
      <c r="D24" s="165">
        <f t="shared" si="0"/>
        <v>0</v>
      </c>
    </row>
    <row r="25" spans="1:4" s="80" customFormat="1" ht="18.75" customHeight="1">
      <c r="A25" s="166" t="s">
        <v>744</v>
      </c>
      <c r="B25" s="164"/>
      <c r="C25" s="164"/>
      <c r="D25" s="165"/>
    </row>
    <row r="26" spans="1:4" s="80" customFormat="1" ht="18.75" customHeight="1">
      <c r="A26" s="166" t="s">
        <v>745</v>
      </c>
      <c r="B26" s="164"/>
      <c r="C26" s="164"/>
      <c r="D26" s="165"/>
    </row>
    <row r="27" spans="1:4" s="74" customFormat="1" ht="18.75" customHeight="1">
      <c r="A27" s="159" t="s">
        <v>203</v>
      </c>
      <c r="B27" s="162">
        <v>200030</v>
      </c>
      <c r="C27" s="162">
        <v>100005</v>
      </c>
      <c r="D27" s="161">
        <f t="shared" si="0"/>
        <v>200</v>
      </c>
    </row>
  </sheetData>
  <mergeCells count="1">
    <mergeCell ref="A2:D2"/>
  </mergeCells>
  <phoneticPr fontId="35" type="noConversion"/>
  <printOptions horizontalCentered="1"/>
  <pageMargins left="0.39370078740157483" right="0.39370078740157483" top="0.78740157480314965" bottom="0.59055118110236227" header="0.39370078740157483" footer="0.39370078740157483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15</vt:i4>
      </vt:variant>
      <vt:variant>
        <vt:lpstr>命名范围</vt:lpstr>
      </vt:variant>
      <vt:variant>
        <vt:i4>19</vt:i4>
      </vt:variant>
    </vt:vector>
  </HeadingPairs>
  <TitlesOfParts>
    <vt:vector size="34" baseType="lpstr">
      <vt:lpstr>封面</vt:lpstr>
      <vt:lpstr>附表1-1</vt:lpstr>
      <vt:lpstr>附表1-2</vt:lpstr>
      <vt:lpstr>附表1-4</vt:lpstr>
      <vt:lpstr>附表1-5</vt:lpstr>
      <vt:lpstr>附表1-6</vt:lpstr>
      <vt:lpstr>附表1-7</vt:lpstr>
      <vt:lpstr>附表1-8</vt:lpstr>
      <vt:lpstr>附表1-11</vt:lpstr>
      <vt:lpstr>附表1-12</vt:lpstr>
      <vt:lpstr>附表1-13</vt:lpstr>
      <vt:lpstr>附表1-16</vt:lpstr>
      <vt:lpstr>附表1-17</vt:lpstr>
      <vt:lpstr>附表1-20</vt:lpstr>
      <vt:lpstr>附表1-21</vt:lpstr>
      <vt:lpstr>封面!Print_Area</vt:lpstr>
      <vt:lpstr>'附表1-1'!Print_Area</vt:lpstr>
      <vt:lpstr>'附表1-2'!Print_Area</vt:lpstr>
      <vt:lpstr>'附表1-4'!Print_Area</vt:lpstr>
      <vt:lpstr>'附表1-5'!Print_Area</vt:lpstr>
      <vt:lpstr>'附表1-1'!Print_Titles</vt:lpstr>
      <vt:lpstr>'附表1-11'!Print_Titles</vt:lpstr>
      <vt:lpstr>'附表1-12'!Print_Titles</vt:lpstr>
      <vt:lpstr>'附表1-13'!Print_Titles</vt:lpstr>
      <vt:lpstr>'附表1-16'!Print_Titles</vt:lpstr>
      <vt:lpstr>'附表1-17'!Print_Titles</vt:lpstr>
      <vt:lpstr>'附表1-2'!Print_Titles</vt:lpstr>
      <vt:lpstr>'附表1-20'!Print_Titles</vt:lpstr>
      <vt:lpstr>'附表1-21'!Print_Titles</vt:lpstr>
      <vt:lpstr>'附表1-4'!Print_Titles</vt:lpstr>
      <vt:lpstr>'附表1-5'!Print_Titles</vt:lpstr>
      <vt:lpstr>'附表1-6'!Print_Titles</vt:lpstr>
      <vt:lpstr>'附表1-7'!Print_Titles</vt:lpstr>
      <vt:lpstr>'附表1-8'!Print_Titles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Administrator</cp:lastModifiedBy>
  <cp:lastPrinted>2019-05-21T08:58:57Z</cp:lastPrinted>
  <dcterms:created xsi:type="dcterms:W3CDTF">2008-01-10T09:59:00Z</dcterms:created>
  <dcterms:modified xsi:type="dcterms:W3CDTF">2021-07-21T03:48:22Z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