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6035" windowHeight="613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4" l="1"/>
  <c r="G18" i="4"/>
  <c r="F17" i="4"/>
  <c r="F16" i="4"/>
  <c r="D17" i="4"/>
  <c r="D16" i="4"/>
  <c r="F15" i="4"/>
  <c r="D15" i="4"/>
  <c r="D13" i="4"/>
  <c r="D12" i="4"/>
  <c r="C14" i="4"/>
  <c r="F13" i="4"/>
  <c r="F12" i="4"/>
  <c r="F9" i="4"/>
  <c r="D9" i="4"/>
  <c r="D7" i="4"/>
  <c r="D6" i="4"/>
  <c r="F7" i="4"/>
  <c r="F6" i="4"/>
  <c r="H20" i="4" l="1"/>
  <c r="H9" i="4" l="1"/>
  <c r="H6" i="4" l="1"/>
  <c r="D14" i="4" l="1"/>
  <c r="E14" i="4"/>
  <c r="F14" i="4"/>
  <c r="D11" i="4"/>
  <c r="E11" i="4"/>
  <c r="F11" i="4"/>
  <c r="C11" i="4"/>
  <c r="D8" i="4"/>
  <c r="E8" i="4"/>
  <c r="F8" i="4"/>
  <c r="C8" i="4"/>
  <c r="D21" i="4" l="1"/>
  <c r="F21" i="4"/>
  <c r="E21" i="4"/>
  <c r="C21" i="4"/>
  <c r="G8" i="4"/>
  <c r="G6" i="4"/>
  <c r="G7" i="4"/>
  <c r="H7" i="4"/>
  <c r="H11" i="4"/>
  <c r="H10" i="4"/>
  <c r="H12" i="4"/>
  <c r="H13" i="4"/>
  <c r="H15" i="4"/>
  <c r="H16" i="4"/>
  <c r="H17" i="4"/>
  <c r="H18" i="4"/>
  <c r="G11" i="4"/>
  <c r="G9" i="4"/>
  <c r="G10" i="4"/>
  <c r="G12" i="4"/>
  <c r="G13" i="4"/>
  <c r="G15" i="4"/>
  <c r="G16" i="4"/>
  <c r="G17" i="4"/>
  <c r="H14" i="4"/>
  <c r="G14" i="4"/>
  <c r="H8" i="4"/>
  <c r="G21" i="4" l="1"/>
  <c r="H21" i="4"/>
</calcChain>
</file>

<file path=xl/sharedStrings.xml><?xml version="1.0" encoding="utf-8"?>
<sst xmlns="http://schemas.openxmlformats.org/spreadsheetml/2006/main" count="42" uniqueCount="31">
  <si>
    <t>学段</t>
    <phoneticPr fontId="1" type="noConversion"/>
  </si>
  <si>
    <t>春</t>
    <phoneticPr fontId="1" type="noConversion"/>
  </si>
  <si>
    <t>金额</t>
    <phoneticPr fontId="1" type="noConversion"/>
  </si>
  <si>
    <t>秋</t>
    <phoneticPr fontId="1" type="noConversion"/>
  </si>
  <si>
    <t>合计</t>
    <phoneticPr fontId="1" type="noConversion"/>
  </si>
  <si>
    <t>学前教育</t>
    <phoneticPr fontId="1" type="noConversion"/>
  </si>
  <si>
    <t>项目</t>
    <phoneticPr fontId="1" type="noConversion"/>
  </si>
  <si>
    <t>助学金</t>
    <phoneticPr fontId="1" type="noConversion"/>
  </si>
  <si>
    <t>免学费</t>
    <phoneticPr fontId="1" type="noConversion"/>
  </si>
  <si>
    <t>寄午</t>
    <phoneticPr fontId="1" type="noConversion"/>
  </si>
  <si>
    <t>小学</t>
    <phoneticPr fontId="1" type="noConversion"/>
  </si>
  <si>
    <t>初中</t>
    <phoneticPr fontId="1" type="noConversion"/>
  </si>
  <si>
    <t>人次</t>
    <phoneticPr fontId="1" type="noConversion"/>
  </si>
  <si>
    <t>一档</t>
    <phoneticPr fontId="1" type="noConversion"/>
  </si>
  <si>
    <t>二档</t>
    <phoneticPr fontId="1" type="noConversion"/>
  </si>
  <si>
    <t>年  月  日</t>
    <phoneticPr fontId="1" type="noConversion"/>
  </si>
  <si>
    <t>制表单位 ：</t>
    <phoneticPr fontId="1" type="noConversion"/>
  </si>
  <si>
    <t>鲤城区教育局</t>
    <phoneticPr fontId="1" type="noConversion"/>
  </si>
  <si>
    <t>义务教育</t>
    <phoneticPr fontId="1" type="noConversion"/>
  </si>
  <si>
    <t>助学金合计</t>
    <phoneticPr fontId="1" type="noConversion"/>
  </si>
  <si>
    <t>保教费补助合计</t>
    <phoneticPr fontId="1" type="noConversion"/>
  </si>
  <si>
    <t>生活补助合计</t>
    <phoneticPr fontId="1" type="noConversion"/>
  </si>
  <si>
    <t>高中教育</t>
    <phoneticPr fontId="1" type="noConversion"/>
  </si>
  <si>
    <t>中职教育</t>
    <phoneticPr fontId="1" type="noConversion"/>
  </si>
  <si>
    <t>特殊教育</t>
    <phoneticPr fontId="1" type="noConversion"/>
  </si>
  <si>
    <t>合计</t>
    <phoneticPr fontId="1" type="noConversion"/>
  </si>
  <si>
    <t>义务教育</t>
    <phoneticPr fontId="1" type="noConversion"/>
  </si>
  <si>
    <t>免费教科书</t>
    <phoneticPr fontId="1" type="noConversion"/>
  </si>
  <si>
    <t>册</t>
    <phoneticPr fontId="1" type="noConversion"/>
  </si>
  <si>
    <t>金额</t>
    <phoneticPr fontId="1" type="noConversion"/>
  </si>
  <si>
    <t>鲤城区2022年学生资助情况表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</si>
</sst>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25"/>
      <color theme="1"/>
      <name val="宋体"/>
      <family val="2"/>
      <charset val="134"/>
      <scheme val="minor"/>
    </font>
    <font>
      <sz val="2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H2"/>
    </sheetView>
  </sheetViews>
  <sheetFormatPr defaultRowHeight="13.5" x14ac:dyDescent="0.15"/>
  <cols>
    <col min="1" max="1" width="16.5" style="1" customWidth="1"/>
    <col min="2" max="2" width="24.75" customWidth="1"/>
    <col min="3" max="3" width="12.625" style="1" customWidth="1"/>
    <col min="4" max="4" width="17.625" style="23" customWidth="1"/>
    <col min="5" max="5" width="11" style="1" customWidth="1"/>
    <col min="6" max="6" width="18.375" style="23" customWidth="1"/>
    <col min="7" max="7" width="14.625" style="1" customWidth="1"/>
    <col min="8" max="8" width="17.75" style="8" customWidth="1"/>
  </cols>
  <sheetData>
    <row r="1" spans="1:8" x14ac:dyDescent="0.15">
      <c r="A1" s="28" t="s">
        <v>30</v>
      </c>
      <c r="B1" s="28"/>
      <c r="C1" s="28"/>
      <c r="D1" s="28"/>
      <c r="E1" s="28"/>
      <c r="F1" s="28"/>
      <c r="G1" s="28"/>
      <c r="H1" s="28"/>
    </row>
    <row r="2" spans="1:8" ht="43.5" customHeight="1" x14ac:dyDescent="0.15">
      <c r="A2" s="29"/>
      <c r="B2" s="29"/>
      <c r="C2" s="29"/>
      <c r="D2" s="29"/>
      <c r="E2" s="29"/>
      <c r="F2" s="29"/>
      <c r="G2" s="29"/>
      <c r="H2" s="29"/>
    </row>
    <row r="3" spans="1:8" ht="25.5" customHeight="1" x14ac:dyDescent="0.15">
      <c r="A3" s="10" t="s">
        <v>16</v>
      </c>
      <c r="B3" s="11" t="s">
        <v>17</v>
      </c>
      <c r="C3" s="2"/>
      <c r="D3" s="19"/>
      <c r="E3" s="2"/>
      <c r="F3" s="19"/>
      <c r="G3" s="9" t="s">
        <v>15</v>
      </c>
      <c r="H3" s="6"/>
    </row>
    <row r="4" spans="1:8" ht="25.5" x14ac:dyDescent="0.15">
      <c r="A4" s="30" t="s">
        <v>0</v>
      </c>
      <c r="B4" s="31" t="s">
        <v>6</v>
      </c>
      <c r="C4" s="31" t="s">
        <v>1</v>
      </c>
      <c r="D4" s="31"/>
      <c r="E4" s="31" t="s">
        <v>3</v>
      </c>
      <c r="F4" s="31"/>
      <c r="G4" s="31" t="s">
        <v>4</v>
      </c>
      <c r="H4" s="31"/>
    </row>
    <row r="5" spans="1:8" ht="19.5" x14ac:dyDescent="0.15">
      <c r="A5" s="31"/>
      <c r="B5" s="31"/>
      <c r="C5" s="3" t="s">
        <v>12</v>
      </c>
      <c r="D5" s="20" t="s">
        <v>2</v>
      </c>
      <c r="E5" s="3" t="s">
        <v>12</v>
      </c>
      <c r="F5" s="20" t="s">
        <v>2</v>
      </c>
      <c r="G5" s="3" t="s">
        <v>12</v>
      </c>
      <c r="H5" s="7" t="s">
        <v>2</v>
      </c>
    </row>
    <row r="6" spans="1:8" ht="22.5" x14ac:dyDescent="0.15">
      <c r="A6" s="32" t="s">
        <v>5</v>
      </c>
      <c r="B6" s="13" t="s">
        <v>13</v>
      </c>
      <c r="C6" s="4">
        <v>245</v>
      </c>
      <c r="D6" s="18">
        <f>C6*1000</f>
        <v>245000</v>
      </c>
      <c r="E6" s="4">
        <v>212</v>
      </c>
      <c r="F6" s="18">
        <f>E6*1000</f>
        <v>212000</v>
      </c>
      <c r="G6" s="4">
        <f t="shared" ref="G6:G7" si="0">C6+E6</f>
        <v>457</v>
      </c>
      <c r="H6" s="5">
        <f>D6+F6</f>
        <v>457000</v>
      </c>
    </row>
    <row r="7" spans="1:8" ht="22.5" x14ac:dyDescent="0.15">
      <c r="A7" s="33"/>
      <c r="B7" s="13" t="s">
        <v>14</v>
      </c>
      <c r="C7" s="4">
        <v>8</v>
      </c>
      <c r="D7" s="18">
        <f>C7*500</f>
        <v>4000</v>
      </c>
      <c r="E7" s="4">
        <v>10</v>
      </c>
      <c r="F7" s="18">
        <f>E7*500</f>
        <v>5000</v>
      </c>
      <c r="G7" s="4">
        <f t="shared" si="0"/>
        <v>18</v>
      </c>
      <c r="H7" s="5">
        <f t="shared" ref="H7" si="1">D7+F7</f>
        <v>9000</v>
      </c>
    </row>
    <row r="8" spans="1:8" ht="22.5" x14ac:dyDescent="0.15">
      <c r="A8" s="34"/>
      <c r="B8" s="14" t="s">
        <v>20</v>
      </c>
      <c r="C8" s="15">
        <f>SUM(C6:C7)</f>
        <v>253</v>
      </c>
      <c r="D8" s="21">
        <f t="shared" ref="D8:F8" si="2">SUM(D6:D7)</f>
        <v>249000</v>
      </c>
      <c r="E8" s="15">
        <f t="shared" si="2"/>
        <v>222</v>
      </c>
      <c r="F8" s="21">
        <f t="shared" si="2"/>
        <v>217000</v>
      </c>
      <c r="G8" s="15">
        <f>C8+E8</f>
        <v>475</v>
      </c>
      <c r="H8" s="16">
        <f>D8+F8</f>
        <v>466000</v>
      </c>
    </row>
    <row r="9" spans="1:8" ht="22.5" x14ac:dyDescent="0.15">
      <c r="A9" s="32" t="s">
        <v>18</v>
      </c>
      <c r="B9" s="13" t="s">
        <v>11</v>
      </c>
      <c r="C9" s="4">
        <v>303</v>
      </c>
      <c r="D9" s="18">
        <f>C9*312.5</f>
        <v>94687.5</v>
      </c>
      <c r="E9" s="4">
        <v>300</v>
      </c>
      <c r="F9" s="18">
        <f>E9*312.5</f>
        <v>93750</v>
      </c>
      <c r="G9" s="4">
        <f t="shared" ref="G9:G18" si="3">C9+E9</f>
        <v>603</v>
      </c>
      <c r="H9" s="5">
        <f>D9+F9</f>
        <v>188437.5</v>
      </c>
    </row>
    <row r="10" spans="1:8" ht="22.5" x14ac:dyDescent="0.15">
      <c r="A10" s="33"/>
      <c r="B10" s="13" t="s">
        <v>10</v>
      </c>
      <c r="C10" s="4">
        <v>804</v>
      </c>
      <c r="D10" s="18">
        <v>201750</v>
      </c>
      <c r="E10" s="4">
        <v>770</v>
      </c>
      <c r="F10" s="18">
        <v>192750</v>
      </c>
      <c r="G10" s="4">
        <f t="shared" si="3"/>
        <v>1574</v>
      </c>
      <c r="H10" s="5">
        <f t="shared" ref="H10:H18" si="4">D10+F10</f>
        <v>394500</v>
      </c>
    </row>
    <row r="11" spans="1:8" ht="22.5" x14ac:dyDescent="0.15">
      <c r="A11" s="34"/>
      <c r="B11" s="14" t="s">
        <v>21</v>
      </c>
      <c r="C11" s="15">
        <f>C9+C10</f>
        <v>1107</v>
      </c>
      <c r="D11" s="21">
        <f>D9+D10</f>
        <v>296437.5</v>
      </c>
      <c r="E11" s="15">
        <f>E9+E10</f>
        <v>1070</v>
      </c>
      <c r="F11" s="21">
        <f>F9+F10</f>
        <v>286500</v>
      </c>
      <c r="G11" s="15">
        <f>C11+E11</f>
        <v>2177</v>
      </c>
      <c r="H11" s="16">
        <f>D11+F11</f>
        <v>582937.5</v>
      </c>
    </row>
    <row r="12" spans="1:8" ht="22.5" x14ac:dyDescent="0.15">
      <c r="A12" s="27" t="s">
        <v>22</v>
      </c>
      <c r="B12" s="13" t="s">
        <v>13</v>
      </c>
      <c r="C12" s="4">
        <v>47</v>
      </c>
      <c r="D12" s="18">
        <f>C12*1500</f>
        <v>70500</v>
      </c>
      <c r="E12" s="4">
        <v>41</v>
      </c>
      <c r="F12" s="18">
        <f>E12*1500</f>
        <v>61500</v>
      </c>
      <c r="G12" s="4">
        <f t="shared" si="3"/>
        <v>88</v>
      </c>
      <c r="H12" s="5">
        <f t="shared" si="4"/>
        <v>132000</v>
      </c>
    </row>
    <row r="13" spans="1:8" ht="22.5" x14ac:dyDescent="0.15">
      <c r="A13" s="27"/>
      <c r="B13" s="13" t="s">
        <v>14</v>
      </c>
      <c r="C13" s="4">
        <v>58</v>
      </c>
      <c r="D13" s="18">
        <f>C13*850</f>
        <v>49300</v>
      </c>
      <c r="E13" s="4">
        <v>37</v>
      </c>
      <c r="F13" s="18">
        <f>E13*850</f>
        <v>31450</v>
      </c>
      <c r="G13" s="4">
        <f t="shared" si="3"/>
        <v>95</v>
      </c>
      <c r="H13" s="5">
        <f t="shared" si="4"/>
        <v>80750</v>
      </c>
    </row>
    <row r="14" spans="1:8" ht="22.5" x14ac:dyDescent="0.15">
      <c r="A14" s="27"/>
      <c r="B14" s="14" t="s">
        <v>19</v>
      </c>
      <c r="C14" s="15">
        <f>SUM(C12:C13)</f>
        <v>105</v>
      </c>
      <c r="D14" s="21">
        <f t="shared" ref="D14:F14" si="5">SUM(D12:D13)</f>
        <v>119800</v>
      </c>
      <c r="E14" s="15">
        <f t="shared" si="5"/>
        <v>78</v>
      </c>
      <c r="F14" s="21">
        <f t="shared" si="5"/>
        <v>92950</v>
      </c>
      <c r="G14" s="15">
        <f t="shared" si="3"/>
        <v>183</v>
      </c>
      <c r="H14" s="16">
        <f t="shared" si="4"/>
        <v>212750</v>
      </c>
    </row>
    <row r="15" spans="1:8" ht="22.5" x14ac:dyDescent="0.15">
      <c r="A15" s="27"/>
      <c r="B15" s="13" t="s">
        <v>8</v>
      </c>
      <c r="C15" s="4">
        <v>46</v>
      </c>
      <c r="D15" s="18">
        <f>C15*800</f>
        <v>36800</v>
      </c>
      <c r="E15" s="4">
        <v>41</v>
      </c>
      <c r="F15" s="18">
        <f>E15*800</f>
        <v>32800</v>
      </c>
      <c r="G15" s="4">
        <f t="shared" si="3"/>
        <v>87</v>
      </c>
      <c r="H15" s="5">
        <f t="shared" si="4"/>
        <v>69600</v>
      </c>
    </row>
    <row r="16" spans="1:8" ht="22.5" x14ac:dyDescent="0.15">
      <c r="A16" s="27" t="s">
        <v>23</v>
      </c>
      <c r="B16" s="13" t="s">
        <v>7</v>
      </c>
      <c r="C16" s="4">
        <v>43</v>
      </c>
      <c r="D16" s="18">
        <f>C16*1000</f>
        <v>43000</v>
      </c>
      <c r="E16" s="4">
        <v>30</v>
      </c>
      <c r="F16" s="18">
        <f>E16*1000</f>
        <v>30000</v>
      </c>
      <c r="G16" s="4">
        <f t="shared" si="3"/>
        <v>73</v>
      </c>
      <c r="H16" s="5">
        <f t="shared" si="4"/>
        <v>73000</v>
      </c>
    </row>
    <row r="17" spans="1:8" ht="22.5" x14ac:dyDescent="0.15">
      <c r="A17" s="27"/>
      <c r="B17" s="13" t="s">
        <v>8</v>
      </c>
      <c r="C17" s="4">
        <v>1167</v>
      </c>
      <c r="D17" s="18">
        <f>C17*1050</f>
        <v>1225350</v>
      </c>
      <c r="E17" s="4">
        <v>1335</v>
      </c>
      <c r="F17" s="18">
        <f>E17*1050</f>
        <v>1401750</v>
      </c>
      <c r="G17" s="4">
        <f t="shared" si="3"/>
        <v>2502</v>
      </c>
      <c r="H17" s="5">
        <f t="shared" si="4"/>
        <v>2627100</v>
      </c>
    </row>
    <row r="18" spans="1:8" ht="22.5" x14ac:dyDescent="0.15">
      <c r="A18" s="12" t="s">
        <v>24</v>
      </c>
      <c r="B18" s="13" t="s">
        <v>9</v>
      </c>
      <c r="C18" s="4">
        <v>554</v>
      </c>
      <c r="D18" s="18">
        <v>83100</v>
      </c>
      <c r="E18" s="4">
        <v>585</v>
      </c>
      <c r="F18" s="18">
        <v>87750</v>
      </c>
      <c r="G18" s="4">
        <f t="shared" si="3"/>
        <v>1139</v>
      </c>
      <c r="H18" s="5">
        <f t="shared" si="4"/>
        <v>170850</v>
      </c>
    </row>
    <row r="19" spans="1:8" ht="22.5" customHeight="1" x14ac:dyDescent="0.15">
      <c r="A19" s="32" t="s">
        <v>26</v>
      </c>
      <c r="B19" s="32" t="s">
        <v>27</v>
      </c>
      <c r="C19" s="15" t="s">
        <v>28</v>
      </c>
      <c r="D19" s="21" t="s">
        <v>29</v>
      </c>
      <c r="E19" s="15" t="s">
        <v>28</v>
      </c>
      <c r="F19" s="21" t="s">
        <v>29</v>
      </c>
      <c r="G19" s="15" t="s">
        <v>28</v>
      </c>
      <c r="H19" s="24" t="s">
        <v>29</v>
      </c>
    </row>
    <row r="20" spans="1:8" ht="22.5" customHeight="1" x14ac:dyDescent="0.15">
      <c r="A20" s="34"/>
      <c r="B20" s="34"/>
      <c r="C20" s="4">
        <v>550367</v>
      </c>
      <c r="D20" s="18">
        <v>3596685.5</v>
      </c>
      <c r="E20" s="4">
        <v>672608</v>
      </c>
      <c r="F20" s="18">
        <v>4514139.29</v>
      </c>
      <c r="G20" s="4">
        <f>C20+E20</f>
        <v>1222975</v>
      </c>
      <c r="H20" s="5">
        <f>D20+F20</f>
        <v>8110824.79</v>
      </c>
    </row>
    <row r="21" spans="1:8" ht="24.75" customHeight="1" x14ac:dyDescent="0.15">
      <c r="A21" s="25" t="s">
        <v>25</v>
      </c>
      <c r="B21" s="26"/>
      <c r="C21" s="17">
        <f>C8+C11+C14+C15+C16+C17+C18</f>
        <v>3275</v>
      </c>
      <c r="D21" s="22">
        <f t="shared" ref="D21:H21" si="6">D8+D11+D14+D15+D16+D17+D18</f>
        <v>2053487.5</v>
      </c>
      <c r="E21" s="17">
        <f t="shared" si="6"/>
        <v>3361</v>
      </c>
      <c r="F21" s="22">
        <f t="shared" si="6"/>
        <v>2148750</v>
      </c>
      <c r="G21" s="17">
        <f t="shared" si="6"/>
        <v>6636</v>
      </c>
      <c r="H21" s="17">
        <f t="shared" si="6"/>
        <v>4202237.5</v>
      </c>
    </row>
  </sheetData>
  <mergeCells count="13">
    <mergeCell ref="A21:B21"/>
    <mergeCell ref="A12:A15"/>
    <mergeCell ref="A16:A17"/>
    <mergeCell ref="A1:H2"/>
    <mergeCell ref="A4:A5"/>
    <mergeCell ref="B4:B5"/>
    <mergeCell ref="C4:D4"/>
    <mergeCell ref="E4:F4"/>
    <mergeCell ref="G4:H4"/>
    <mergeCell ref="A6:A8"/>
    <mergeCell ref="A9:A11"/>
    <mergeCell ref="B19:B20"/>
    <mergeCell ref="A19:A20"/>
  </mergeCells>
  <phoneticPr fontId="1" type="noConversion"/>
  <pageMargins left="0.70866141732283472" right="0.4724409448818898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2022-12-05T00:54:26Z</cp:lastPrinted>
  <dcterms:created xsi:type="dcterms:W3CDTF">2019-12-16T07:29:26Z</dcterms:created>
  <dcterms:modified xsi:type="dcterms:W3CDTF">2022-12-21T07:39:52Z</dcterms:modified>
</cp:coreProperties>
</file>