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2)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<sst xmlns="http://schemas.openxmlformats.org/spreadsheetml/2006/main" count="38" uniqueCount="27">
  <si>
    <t>鲤城区2025年学生资助情况表</t>
  </si>
  <si>
    <t>制表单位 ：</t>
  </si>
  <si>
    <t>鲤城区教育局</t>
  </si>
  <si>
    <t>学段</t>
  </si>
  <si>
    <t>项目</t>
  </si>
  <si>
    <t>春</t>
  </si>
  <si>
    <t>秋</t>
  </si>
  <si>
    <t>合计</t>
  </si>
  <si>
    <t>人次</t>
  </si>
  <si>
    <t>金额</t>
  </si>
  <si>
    <t>学前教育</t>
  </si>
  <si>
    <t>一档</t>
  </si>
  <si>
    <t>二档</t>
  </si>
  <si>
    <t>保教费补助合计</t>
  </si>
  <si>
    <t>残疾幼儿免保教费</t>
  </si>
  <si>
    <t>义务教育</t>
  </si>
  <si>
    <t>初中（非寄宿）</t>
  </si>
  <si>
    <t>小学（寄宿）</t>
  </si>
  <si>
    <t xml:space="preserve"> 小学（非寄宿）</t>
  </si>
  <si>
    <t>小学合计</t>
  </si>
  <si>
    <t>生活补助合计</t>
  </si>
  <si>
    <t>高中教育</t>
  </si>
  <si>
    <t>助学金合计</t>
  </si>
  <si>
    <t>免学费</t>
  </si>
  <si>
    <t>中职教育</t>
  </si>
  <si>
    <t>特殊教育</t>
  </si>
  <si>
    <t>寄午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</si>
</sst>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25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D14" sqref="D14"/>
    </sheetView>
  </sheetViews>
  <sheetFormatPr defaultColWidth="9" defaultRowHeight="13.5" outlineLevelCol="7"/>
  <cols>
    <col min="1" max="1" width="17.75" style="1" customWidth="1"/>
    <col min="2" max="2" width="33.625" customWidth="1"/>
    <col min="3" max="3" width="11.125" style="1" customWidth="1"/>
    <col min="4" max="4" width="19.875" style="2" customWidth="1"/>
    <col min="5" max="5" width="11" style="1" customWidth="1"/>
    <col min="6" max="6" width="20.625" style="2" customWidth="1"/>
    <col min="7" max="7" width="15.75" style="1" customWidth="1"/>
    <col min="8" max="8" width="17.75" style="3" customWidth="1"/>
  </cols>
  <sheetData>
    <row r="1" spans="1:8">
      <c r="A1" s="4" t="s">
        <v>0</v>
      </c>
      <c r="B1" s="4"/>
      <c r="C1" s="4"/>
      <c r="D1" s="4"/>
      <c r="E1" s="4"/>
      <c r="F1" s="4"/>
      <c r="G1" s="4"/>
      <c r="H1" s="4"/>
    </row>
    <row r="2" ht="43.5" customHeight="1" spans="1:8">
      <c r="A2" s="5"/>
      <c r="B2" s="5"/>
      <c r="C2" s="5"/>
      <c r="D2" s="5"/>
      <c r="E2" s="5"/>
      <c r="F2" s="5"/>
      <c r="G2" s="5"/>
      <c r="H2" s="5"/>
    </row>
    <row r="3" ht="25.5" customHeight="1" spans="1:8">
      <c r="A3" s="6" t="s">
        <v>1</v>
      </c>
      <c r="B3" s="7" t="s">
        <v>2</v>
      </c>
      <c r="C3" s="8"/>
      <c r="D3" s="9"/>
      <c r="E3" s="8"/>
      <c r="F3" s="9"/>
      <c r="G3" s="10"/>
      <c r="H3" s="10"/>
    </row>
    <row r="4" ht="25.5" spans="1:8">
      <c r="A4" s="11" t="s">
        <v>3</v>
      </c>
      <c r="B4" s="11" t="s">
        <v>4</v>
      </c>
      <c r="C4" s="11" t="s">
        <v>5</v>
      </c>
      <c r="D4" s="11"/>
      <c r="E4" s="11" t="s">
        <v>6</v>
      </c>
      <c r="F4" s="11"/>
      <c r="G4" s="11" t="s">
        <v>7</v>
      </c>
      <c r="H4" s="11"/>
    </row>
    <row r="5" ht="19.5" spans="1:8">
      <c r="A5" s="11"/>
      <c r="B5" s="11"/>
      <c r="C5" s="12" t="s">
        <v>8</v>
      </c>
      <c r="D5" s="13" t="s">
        <v>9</v>
      </c>
      <c r="E5" s="12" t="s">
        <v>8</v>
      </c>
      <c r="F5" s="13" t="s">
        <v>9</v>
      </c>
      <c r="G5" s="12" t="s">
        <v>8</v>
      </c>
      <c r="H5" s="14" t="s">
        <v>9</v>
      </c>
    </row>
    <row r="6" ht="22.5" spans="1:8">
      <c r="A6" s="15" t="s">
        <v>10</v>
      </c>
      <c r="B6" s="16" t="s">
        <v>11</v>
      </c>
      <c r="C6" s="17">
        <v>173</v>
      </c>
      <c r="D6" s="17">
        <f>C6*1000</f>
        <v>173000</v>
      </c>
      <c r="E6" s="17">
        <v>118</v>
      </c>
      <c r="F6" s="17">
        <f>E6*1000</f>
        <v>118000</v>
      </c>
      <c r="G6" s="17">
        <f t="shared" ref="G6:G13" si="0">C6+E6</f>
        <v>291</v>
      </c>
      <c r="H6" s="17">
        <f>D6+F6</f>
        <v>291000</v>
      </c>
    </row>
    <row r="7" ht="22.5" spans="1:8">
      <c r="A7" s="18"/>
      <c r="B7" s="16" t="s">
        <v>12</v>
      </c>
      <c r="C7" s="17">
        <v>22</v>
      </c>
      <c r="D7" s="17">
        <f>C7*500</f>
        <v>11000</v>
      </c>
      <c r="E7" s="17">
        <v>10</v>
      </c>
      <c r="F7" s="17">
        <f>E7*500</f>
        <v>5000</v>
      </c>
      <c r="G7" s="17">
        <f t="shared" si="0"/>
        <v>32</v>
      </c>
      <c r="H7" s="17">
        <f t="shared" ref="H7:H12" si="1">D7+F7</f>
        <v>16000</v>
      </c>
    </row>
    <row r="8" ht="22.5" spans="1:8">
      <c r="A8" s="18"/>
      <c r="B8" s="19" t="s">
        <v>13</v>
      </c>
      <c r="C8" s="20">
        <f t="shared" ref="C8:H8" si="2">SUM(C6:C7)</f>
        <v>195</v>
      </c>
      <c r="D8" s="20">
        <f t="shared" si="2"/>
        <v>184000</v>
      </c>
      <c r="E8" s="20">
        <f t="shared" si="2"/>
        <v>128</v>
      </c>
      <c r="F8" s="20">
        <f t="shared" si="2"/>
        <v>123000</v>
      </c>
      <c r="G8" s="20">
        <f t="shared" si="2"/>
        <v>323</v>
      </c>
      <c r="H8" s="20">
        <f t="shared" si="2"/>
        <v>307000</v>
      </c>
    </row>
    <row r="9" ht="22.5" spans="1:8">
      <c r="A9" s="18"/>
      <c r="B9" s="19" t="s">
        <v>14</v>
      </c>
      <c r="C9" s="20">
        <v>12</v>
      </c>
      <c r="D9" s="20">
        <f>C9*300</f>
        <v>3600</v>
      </c>
      <c r="E9" s="20">
        <v>7</v>
      </c>
      <c r="F9" s="20">
        <f>E9*300</f>
        <v>2100</v>
      </c>
      <c r="G9" s="20">
        <f t="shared" si="0"/>
        <v>19</v>
      </c>
      <c r="H9" s="20">
        <f t="shared" si="1"/>
        <v>5700</v>
      </c>
    </row>
    <row r="10" ht="22.5" spans="1:8">
      <c r="A10" s="15" t="s">
        <v>15</v>
      </c>
      <c r="B10" s="16" t="s">
        <v>16</v>
      </c>
      <c r="C10" s="17">
        <v>293</v>
      </c>
      <c r="D10" s="17">
        <f>C10*375</f>
        <v>109875</v>
      </c>
      <c r="E10" s="17">
        <v>315</v>
      </c>
      <c r="F10" s="17">
        <f>E10*375</f>
        <v>118125</v>
      </c>
      <c r="G10" s="17">
        <f t="shared" si="0"/>
        <v>608</v>
      </c>
      <c r="H10" s="17">
        <f t="shared" si="1"/>
        <v>228000</v>
      </c>
    </row>
    <row r="11" ht="22.5" spans="1:8">
      <c r="A11" s="18"/>
      <c r="B11" s="16" t="s">
        <v>17</v>
      </c>
      <c r="C11" s="17">
        <v>1</v>
      </c>
      <c r="D11" s="17">
        <f>C11*625</f>
        <v>625</v>
      </c>
      <c r="E11" s="17">
        <v>1</v>
      </c>
      <c r="F11" s="17">
        <f>E11*625</f>
        <v>625</v>
      </c>
      <c r="G11" s="17">
        <f t="shared" si="0"/>
        <v>2</v>
      </c>
      <c r="H11" s="17">
        <f t="shared" si="1"/>
        <v>1250</v>
      </c>
    </row>
    <row r="12" ht="22.5" spans="1:8">
      <c r="A12" s="18"/>
      <c r="B12" s="16" t="s">
        <v>18</v>
      </c>
      <c r="C12" s="17">
        <v>734</v>
      </c>
      <c r="D12" s="17">
        <f>C12*312.5</f>
        <v>229375</v>
      </c>
      <c r="E12" s="17">
        <v>677</v>
      </c>
      <c r="F12" s="17">
        <f>E12*312.5</f>
        <v>211562.5</v>
      </c>
      <c r="G12" s="17">
        <f t="shared" si="0"/>
        <v>1411</v>
      </c>
      <c r="H12" s="17">
        <f t="shared" si="1"/>
        <v>440937.5</v>
      </c>
    </row>
    <row r="13" ht="22.5" spans="1:8">
      <c r="A13" s="18"/>
      <c r="B13" s="16" t="s">
        <v>19</v>
      </c>
      <c r="C13" s="17">
        <f t="shared" ref="C13:H13" si="3">SUM(C11:C12)</f>
        <v>735</v>
      </c>
      <c r="D13" s="17">
        <f t="shared" si="3"/>
        <v>230000</v>
      </c>
      <c r="E13" s="17">
        <f t="shared" si="3"/>
        <v>678</v>
      </c>
      <c r="F13" s="17">
        <f t="shared" si="3"/>
        <v>212187.5</v>
      </c>
      <c r="G13" s="17">
        <f t="shared" si="3"/>
        <v>1413</v>
      </c>
      <c r="H13" s="17">
        <f t="shared" si="3"/>
        <v>442187.5</v>
      </c>
    </row>
    <row r="14" ht="22.5" spans="1:8">
      <c r="A14" s="21"/>
      <c r="B14" s="19" t="s">
        <v>20</v>
      </c>
      <c r="C14" s="20">
        <f t="shared" ref="C14:H14" si="4">SUM(C10:C12)</f>
        <v>1028</v>
      </c>
      <c r="D14" s="20">
        <f t="shared" si="4"/>
        <v>339875</v>
      </c>
      <c r="E14" s="20">
        <f t="shared" si="4"/>
        <v>993</v>
      </c>
      <c r="F14" s="20">
        <f t="shared" si="4"/>
        <v>330312.5</v>
      </c>
      <c r="G14" s="20">
        <f t="shared" si="4"/>
        <v>2021</v>
      </c>
      <c r="H14" s="20">
        <f t="shared" si="4"/>
        <v>670187.5</v>
      </c>
    </row>
    <row r="15" ht="22.5" spans="1:8">
      <c r="A15" s="22" t="s">
        <v>21</v>
      </c>
      <c r="B15" s="16" t="s">
        <v>11</v>
      </c>
      <c r="C15" s="17">
        <v>51</v>
      </c>
      <c r="D15" s="17">
        <f>C15*1650</f>
        <v>84150</v>
      </c>
      <c r="E15" s="17">
        <v>49</v>
      </c>
      <c r="F15" s="17">
        <f>E15*1650</f>
        <v>80850</v>
      </c>
      <c r="G15" s="17">
        <f t="shared" ref="G14:G23" si="5">C15+E15</f>
        <v>100</v>
      </c>
      <c r="H15" s="17">
        <f t="shared" ref="H14:H23" si="6">D15+F15</f>
        <v>165000</v>
      </c>
    </row>
    <row r="16" ht="22.5" spans="1:8">
      <c r="A16" s="22"/>
      <c r="B16" s="16" t="s">
        <v>12</v>
      </c>
      <c r="C16" s="17">
        <v>31</v>
      </c>
      <c r="D16" s="17">
        <f>C16*1000</f>
        <v>31000</v>
      </c>
      <c r="E16" s="17">
        <v>44</v>
      </c>
      <c r="F16" s="17">
        <f>E16*1000</f>
        <v>44000</v>
      </c>
      <c r="G16" s="17">
        <f t="shared" si="5"/>
        <v>75</v>
      </c>
      <c r="H16" s="17">
        <f t="shared" si="6"/>
        <v>75000</v>
      </c>
    </row>
    <row r="17" ht="22.5" spans="1:8">
      <c r="A17" s="22"/>
      <c r="B17" s="19" t="s">
        <v>22</v>
      </c>
      <c r="C17" s="20">
        <f>SUM(C15:C16)</f>
        <v>82</v>
      </c>
      <c r="D17" s="20">
        <f t="shared" ref="D17:F17" si="7">SUM(D15:D16)</f>
        <v>115150</v>
      </c>
      <c r="E17" s="20">
        <f t="shared" si="7"/>
        <v>93</v>
      </c>
      <c r="F17" s="20">
        <f t="shared" si="7"/>
        <v>124850</v>
      </c>
      <c r="G17" s="20">
        <f t="shared" si="5"/>
        <v>175</v>
      </c>
      <c r="H17" s="20">
        <f t="shared" si="6"/>
        <v>240000</v>
      </c>
    </row>
    <row r="18" ht="22.5" spans="1:8">
      <c r="A18" s="22"/>
      <c r="B18" s="16" t="s">
        <v>23</v>
      </c>
      <c r="C18" s="17">
        <v>51</v>
      </c>
      <c r="D18" s="17">
        <f>C18*800</f>
        <v>40800</v>
      </c>
      <c r="E18" s="17">
        <v>48</v>
      </c>
      <c r="F18" s="17">
        <f>E18*800</f>
        <v>38400</v>
      </c>
      <c r="G18" s="17">
        <f t="shared" si="5"/>
        <v>99</v>
      </c>
      <c r="H18" s="17">
        <f t="shared" si="6"/>
        <v>79200</v>
      </c>
    </row>
    <row r="19" ht="22.5" spans="1:8">
      <c r="A19" s="15" t="s">
        <v>24</v>
      </c>
      <c r="B19" s="16" t="s">
        <v>11</v>
      </c>
      <c r="C19" s="17">
        <v>51</v>
      </c>
      <c r="D19" s="17">
        <f>C19*1650</f>
        <v>84150</v>
      </c>
      <c r="E19" s="17">
        <v>54</v>
      </c>
      <c r="F19" s="17">
        <f>E19*1650</f>
        <v>89100</v>
      </c>
      <c r="G19" s="17">
        <f t="shared" si="5"/>
        <v>105</v>
      </c>
      <c r="H19" s="17">
        <f t="shared" si="6"/>
        <v>173250</v>
      </c>
    </row>
    <row r="20" ht="22.5" spans="1:8">
      <c r="A20" s="18"/>
      <c r="B20" s="16" t="s">
        <v>12</v>
      </c>
      <c r="C20" s="17">
        <v>35</v>
      </c>
      <c r="D20" s="17">
        <f>C20*1000</f>
        <v>35000</v>
      </c>
      <c r="E20" s="17">
        <v>33</v>
      </c>
      <c r="F20" s="17">
        <f>E20*1000</f>
        <v>33000</v>
      </c>
      <c r="G20" s="17">
        <f t="shared" si="5"/>
        <v>68</v>
      </c>
      <c r="H20" s="17">
        <f t="shared" si="6"/>
        <v>68000</v>
      </c>
    </row>
    <row r="21" ht="22.5" spans="1:8">
      <c r="A21" s="18"/>
      <c r="B21" s="19" t="s">
        <v>22</v>
      </c>
      <c r="C21" s="20">
        <f t="shared" ref="C21:F21" si="8">SUM(C19:C20)</f>
        <v>86</v>
      </c>
      <c r="D21" s="20">
        <f>D19+D20</f>
        <v>119150</v>
      </c>
      <c r="E21" s="20">
        <f t="shared" si="8"/>
        <v>87</v>
      </c>
      <c r="F21" s="20">
        <f t="shared" si="8"/>
        <v>122100</v>
      </c>
      <c r="G21" s="20">
        <f t="shared" si="5"/>
        <v>173</v>
      </c>
      <c r="H21" s="20">
        <f t="shared" si="6"/>
        <v>241250</v>
      </c>
    </row>
    <row r="22" ht="22.5" spans="1:8">
      <c r="A22" s="21"/>
      <c r="B22" s="16" t="s">
        <v>23</v>
      </c>
      <c r="C22" s="17">
        <v>1647</v>
      </c>
      <c r="D22" s="17">
        <f>C22*1050</f>
        <v>1729350</v>
      </c>
      <c r="E22" s="17">
        <v>1833</v>
      </c>
      <c r="F22" s="17">
        <f>E22*1050</f>
        <v>1924650</v>
      </c>
      <c r="G22" s="17">
        <f t="shared" si="5"/>
        <v>3480</v>
      </c>
      <c r="H22" s="17">
        <f t="shared" si="6"/>
        <v>3654000</v>
      </c>
    </row>
    <row r="23" ht="22.5" spans="1:8">
      <c r="A23" s="22" t="s">
        <v>25</v>
      </c>
      <c r="B23" s="16" t="s">
        <v>26</v>
      </c>
      <c r="C23" s="17">
        <v>116</v>
      </c>
      <c r="D23" s="17">
        <f>C23*1000</f>
        <v>116000</v>
      </c>
      <c r="E23" s="17">
        <v>111</v>
      </c>
      <c r="F23" s="17">
        <f>E23*1000</f>
        <v>111000</v>
      </c>
      <c r="G23" s="17">
        <f t="shared" si="5"/>
        <v>227</v>
      </c>
      <c r="H23" s="17">
        <f t="shared" si="6"/>
        <v>227000</v>
      </c>
    </row>
    <row r="24" ht="24.75" customHeight="1" spans="1:8">
      <c r="A24" s="23" t="s">
        <v>7</v>
      </c>
      <c r="B24" s="23"/>
      <c r="C24" s="24">
        <f t="shared" ref="C24:H24" si="9">C8+C9+C14+C17+C18+C21+C22+C23</f>
        <v>3217</v>
      </c>
      <c r="D24" s="24">
        <f t="shared" si="9"/>
        <v>2647925</v>
      </c>
      <c r="E24" s="24">
        <f t="shared" si="9"/>
        <v>3300</v>
      </c>
      <c r="F24" s="24">
        <f t="shared" si="9"/>
        <v>2776412.5</v>
      </c>
      <c r="G24" s="24">
        <f t="shared" si="9"/>
        <v>6517</v>
      </c>
      <c r="H24" s="24">
        <f t="shared" si="9"/>
        <v>5424337.5</v>
      </c>
    </row>
  </sheetData>
  <mergeCells count="12">
    <mergeCell ref="G3:H3"/>
    <mergeCell ref="C4:D4"/>
    <mergeCell ref="E4:F4"/>
    <mergeCell ref="G4:H4"/>
    <mergeCell ref="A24:B24"/>
    <mergeCell ref="A4:A5"/>
    <mergeCell ref="A6:A9"/>
    <mergeCell ref="A10:A14"/>
    <mergeCell ref="A15:A18"/>
    <mergeCell ref="A19:A22"/>
    <mergeCell ref="B4:B5"/>
    <mergeCell ref="A1:H2"/>
  </mergeCells>
  <pageMargins left="0.708661417322835" right="0.47244094488189" top="0" bottom="0" header="0.31496062992126" footer="0.31496062992126"/>
  <pageSetup paperSize="9" scale="88" orientation="landscape"/>
  <headerFooter/>
  <ignoredErrors>
    <ignoredError sqref="F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阿宝</cp:lastModifiedBy>
  <dcterms:created xsi:type="dcterms:W3CDTF">2019-12-16T07:29:00Z</dcterms:created>
  <cp:lastPrinted>2024-12-23T02:50:00Z</cp:lastPrinted>
  <dcterms:modified xsi:type="dcterms:W3CDTF">2026-05-28T01:28:47Z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D261A1B96EFB4B678DD11E9112B62583_13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